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opdr122005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'opdr122005'!$1:$1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'opdr122005'!$A$1:$J$197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'opdr122005'!$1:$1</definedName>
    <definedName name="TOTALROW1">#REF!</definedName>
    <definedName name="TOTALROW3">#REF!</definedName>
    <definedName name="TOTALS_GDEBT">'opdr122005'!$K$1:$K$1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'opdr122005'!$M:$M</definedName>
    <definedName name="Z_299E6BA2_5C55_11D3_95FC_00C04F98DD55_.wvu.PrintArea" localSheetId="0" hidden="1">'opdr122005'!$A$1:$J$197</definedName>
    <definedName name="Z_F8F97401_998A_11D2_AE2A_00C04F98DCD3_.wvu.PrintArea" hidden="1">'opdr122005'!$A$1:$J$197</definedName>
    <definedName name="Z_FDA6B625_998F_11D2_AE2A_00C04F98DCD3_.wvu.PrintArea" hidden="1">'opdr122005'!$A$1:$J$197</definedName>
  </definedNames>
  <calcPr fullCalcOnLoad="1"/>
</workbook>
</file>

<file path=xl/sharedStrings.xml><?xml version="1.0" encoding="utf-8"?>
<sst xmlns="http://schemas.openxmlformats.org/spreadsheetml/2006/main" count="476" uniqueCount="362">
  <si>
    <t>912828  EJ5</t>
  </si>
  <si>
    <t>912820  MF1</t>
  </si>
  <si>
    <t>912828  EK2</t>
  </si>
  <si>
    <t>912820  MG9</t>
  </si>
  <si>
    <t>912820  LT2</t>
  </si>
  <si>
    <t>912828  EQ9</t>
  </si>
  <si>
    <t>912820  MM6</t>
  </si>
  <si>
    <t>912827  2U5</t>
  </si>
  <si>
    <t>912828  BP4</t>
  </si>
  <si>
    <t>TABLE V - HOLDINGS OF TREASURY SECURITIES IN STRIPPED FORM, DECEMBER 31, 2005, Continued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</si>
  <si>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</si>
  <si>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</si>
  <si>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</si>
  <si>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</si>
  <si>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</si>
  <si>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</si>
  <si>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</si>
  <si>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</si>
  <si>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Total Treasury Inflation-Protected Securities.................................................</t>
  </si>
  <si>
    <t>M</t>
  </si>
  <si>
    <t>B</t>
  </si>
  <si>
    <t>N</t>
  </si>
  <si>
    <t>P</t>
  </si>
  <si>
    <t>G</t>
  </si>
  <si>
    <t>Q</t>
  </si>
  <si>
    <t>C</t>
  </si>
  <si>
    <t>R</t>
  </si>
  <si>
    <t>S</t>
  </si>
  <si>
    <t>H</t>
  </si>
  <si>
    <t>T</t>
  </si>
  <si>
    <t>D</t>
  </si>
  <si>
    <t>W</t>
  </si>
  <si>
    <t>912828  CH1</t>
  </si>
  <si>
    <t>912827  5N8</t>
  </si>
  <si>
    <t>912827  W81</t>
  </si>
  <si>
    <t>912820  JQ1</t>
  </si>
  <si>
    <t>912820  JS7</t>
  </si>
  <si>
    <t>912810  FR4</t>
  </si>
  <si>
    <t>912827  X80</t>
  </si>
  <si>
    <t>912828  CB4</t>
  </si>
  <si>
    <t>912828  AH3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</si>
  <si>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</si>
  <si>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</si>
  <si>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</si>
  <si>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</si>
  <si>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</si>
  <si>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</si>
  <si>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</si>
  <si>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</si>
  <si>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</si>
  <si>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</si>
  <si>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</si>
  <si>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</si>
  <si>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</si>
  <si>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</si>
  <si>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</si>
  <si>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</si>
  <si>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 xml:space="preserve"> </t>
  </si>
  <si>
    <t>Outstanding</t>
  </si>
  <si>
    <t>912828  CQ1</t>
  </si>
  <si>
    <t>912827  5Z1</t>
  </si>
  <si>
    <t>912828  CS7</t>
  </si>
  <si>
    <t>912828  EH9</t>
  </si>
  <si>
    <t>912820  ME4</t>
  </si>
  <si>
    <t>912828  EG1</t>
  </si>
  <si>
    <t>912820  MD6</t>
  </si>
  <si>
    <t>912828  EB2</t>
  </si>
  <si>
    <t>912820  LY1</t>
  </si>
  <si>
    <t>912828  EC0</t>
  </si>
  <si>
    <t>912820  LZ8</t>
  </si>
  <si>
    <t>912828  ED8</t>
  </si>
  <si>
    <t>912820  MA2</t>
  </si>
  <si>
    <t>912828  EE6</t>
  </si>
  <si>
    <t>912820  MB0</t>
  </si>
  <si>
    <t>912828  EF3</t>
  </si>
  <si>
    <t>912820  MC8</t>
  </si>
  <si>
    <t>total</t>
  </si>
  <si>
    <t>912827 6R8</t>
  </si>
  <si>
    <t>912828  CZ1</t>
  </si>
  <si>
    <t>Total Treasury Notes................................................................</t>
  </si>
  <si>
    <t>Total Treasury Bonds....................................................................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</si>
  <si>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</si>
  <si>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</si>
  <si>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</si>
  <si>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</si>
  <si>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</si>
  <si>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</si>
  <si>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</si>
  <si>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</si>
  <si>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</si>
  <si>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</si>
  <si>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</si>
  <si>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</si>
  <si>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</si>
  <si>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</si>
  <si>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</si>
  <si>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</si>
  <si>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</si>
  <si>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</si>
  <si>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</si>
  <si>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</si>
  <si>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</si>
  <si>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</si>
  <si>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>912827  Z62</t>
  </si>
  <si>
    <t>Reconstituted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</si>
  <si>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</si>
  <si>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</si>
  <si>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</si>
  <si>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</si>
  <si>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</si>
  <si>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</si>
  <si>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</si>
  <si>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</si>
  <si>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</si>
  <si>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</si>
  <si>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</si>
  <si>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</si>
  <si>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</si>
  <si>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</si>
  <si>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</si>
  <si>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</si>
  <si>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</si>
  <si>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</si>
  <si>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</si>
  <si>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</si>
  <si>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</si>
  <si>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</si>
  <si>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</si>
  <si>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</si>
  <si>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</si>
  <si>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</si>
  <si>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</si>
  <si>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</si>
  <si>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</si>
  <si>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</si>
  <si>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</si>
  <si>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</si>
  <si>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</si>
  <si>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</si>
  <si>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</si>
  <si>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</si>
  <si>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</si>
  <si>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Corpus</t>
  </si>
  <si>
    <t>STRIP</t>
  </si>
  <si>
    <t>Maturity Date</t>
  </si>
  <si>
    <t>912828  DQ0</t>
  </si>
  <si>
    <t>912820  LM7</t>
  </si>
  <si>
    <t>912828  DP2</t>
  </si>
  <si>
    <t>912820  LL9</t>
  </si>
  <si>
    <t>912820  KK2</t>
  </si>
  <si>
    <t>912828  DX5</t>
  </si>
  <si>
    <t>912828  DY3</t>
  </si>
  <si>
    <t>912820  LV7</t>
  </si>
  <si>
    <t>912820  LU9</t>
  </si>
  <si>
    <t>912828  AC4</t>
  </si>
  <si>
    <t>912827  3E0</t>
  </si>
  <si>
    <t>912828  AY6</t>
  </si>
  <si>
    <t>912827  Y55</t>
  </si>
  <si>
    <t>912828  AZ3</t>
  </si>
  <si>
    <t>912827  4V1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</si>
  <si>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</si>
  <si>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</si>
  <si>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</si>
  <si>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</si>
  <si>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</si>
  <si>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</si>
  <si>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</si>
  <si>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912810  DU9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</si>
  <si>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</si>
  <si>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</si>
  <si>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</si>
  <si>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</si>
  <si>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</si>
  <si>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</si>
  <si>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</si>
  <si>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</si>
  <si>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</si>
  <si>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</si>
  <si>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</si>
  <si>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</si>
  <si>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</si>
  <si>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</si>
  <si>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</si>
  <si>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</si>
  <si>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</si>
  <si>
    <t>912828  DZ0</t>
  </si>
  <si>
    <t>912820  LW5</t>
  </si>
  <si>
    <t>912828  EA4</t>
  </si>
  <si>
    <t>912820  LX3</t>
  </si>
  <si>
    <t>912800  AA7</t>
  </si>
  <si>
    <t>912803  AA1</t>
  </si>
  <si>
    <t>F</t>
  </si>
  <si>
    <t>912827  2J0</t>
  </si>
  <si>
    <t>912828  BQ2</t>
  </si>
  <si>
    <t>912827  5G3</t>
  </si>
  <si>
    <t>912828  CY4</t>
  </si>
  <si>
    <t>U</t>
  </si>
  <si>
    <t>912827  7F3</t>
  </si>
  <si>
    <t>912828  DR8</t>
  </si>
  <si>
    <t>912820  LN5</t>
  </si>
  <si>
    <t>CUSIP</t>
  </si>
  <si>
    <t>Total</t>
  </si>
  <si>
    <t>Portion Held in</t>
  </si>
  <si>
    <t>912828  DL1</t>
  </si>
  <si>
    <t>912827  6J6</t>
  </si>
  <si>
    <t>912828  AT7</t>
  </si>
  <si>
    <t>Unstripped Form</t>
  </si>
  <si>
    <t>Stripped Form</t>
  </si>
  <si>
    <t>Treasury Bonds:</t>
  </si>
  <si>
    <t xml:space="preserve">  Grand Total...................................................................................................................................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</si>
  <si>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</si>
  <si>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</si>
  <si>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</si>
  <si>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</si>
  <si>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</si>
  <si>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</si>
  <si>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</si>
  <si>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</si>
  <si>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</si>
  <si>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</si>
  <si>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</si>
  <si>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</si>
  <si>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</si>
  <si>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</si>
  <si>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</si>
  <si>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</si>
  <si>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</si>
  <si>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</si>
  <si>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</si>
  <si>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</si>
  <si>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</si>
  <si>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</si>
  <si>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</si>
  <si>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</si>
  <si>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</si>
  <si>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</si>
  <si>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</si>
  <si>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</si>
  <si>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</si>
  <si>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</si>
  <si>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</si>
  <si>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</si>
  <si>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</si>
  <si>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</si>
  <si>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</si>
  <si>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</si>
  <si>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</si>
  <si>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</si>
  <si>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</si>
  <si>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</si>
  <si>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</si>
  <si>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</si>
  <si>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</si>
  <si>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</si>
  <si>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</si>
  <si>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</si>
  <si>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</si>
  <si>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</si>
  <si>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</si>
  <si>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</si>
  <si>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</si>
  <si>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</si>
  <si>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</si>
  <si>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</si>
  <si>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</si>
  <si>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</si>
  <si>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</si>
  <si>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</si>
  <si>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</si>
  <si>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</si>
  <si>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</si>
  <si>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</si>
  <si>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</si>
  <si>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</si>
  <si>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</si>
  <si>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</si>
  <si>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</si>
  <si>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</si>
  <si>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</si>
  <si>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</si>
  <si>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</si>
  <si>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</si>
  <si>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</si>
  <si>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</si>
  <si>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</si>
  <si>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</si>
  <si>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</si>
  <si>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</si>
  <si>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</si>
  <si>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</si>
  <si>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</si>
  <si>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</si>
  <si>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</si>
  <si>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</si>
  <si>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</si>
  <si>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</si>
  <si>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</si>
  <si>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</si>
  <si>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912828  BY5</t>
  </si>
  <si>
    <t>CUSIP:</t>
  </si>
  <si>
    <t>912828  CM0</t>
  </si>
  <si>
    <t xml:space="preserve">        This Month</t>
  </si>
  <si>
    <t>Loan Description</t>
  </si>
  <si>
    <t>K</t>
  </si>
  <si>
    <t>L</t>
  </si>
  <si>
    <t>912827  3X8</t>
  </si>
  <si>
    <t>912828  AJ9</t>
  </si>
  <si>
    <t>912827  4F6</t>
  </si>
  <si>
    <t>Treasury Notes:</t>
  </si>
  <si>
    <t>Series:</t>
  </si>
  <si>
    <t>Interest Rate:</t>
  </si>
  <si>
    <t>V</t>
  </si>
  <si>
    <t>E</t>
  </si>
  <si>
    <t>J</t>
  </si>
  <si>
    <t>A</t>
  </si>
  <si>
    <t>Amount Outstanding in Thousands</t>
  </si>
  <si>
    <t>912827  2M3</t>
  </si>
  <si>
    <t>912828  AF7</t>
  </si>
  <si>
    <t>912828  EP1</t>
  </si>
  <si>
    <t>X</t>
  </si>
  <si>
    <t>912828  EL0</t>
  </si>
  <si>
    <t>912828  EM8</t>
  </si>
  <si>
    <t>912828  EN6</t>
  </si>
  <si>
    <t>912820  MH7</t>
  </si>
  <si>
    <t>912820  MJ3</t>
  </si>
  <si>
    <t>912820  MK0</t>
  </si>
  <si>
    <t>912820  ML8</t>
  </si>
  <si>
    <t>Treasury Inflation-Protected Securities:</t>
  </si>
  <si>
    <t>912828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</si>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</sst>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7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37" fontId="8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 quotePrefix="1">
      <alignment horizontal="left" vertical="center"/>
    </xf>
    <xf numFmtId="37" fontId="0" fillId="0" borderId="3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37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177" fontId="0" fillId="0" borderId="1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0" xfId="0" applyFont="1" applyBorder="1" applyAlignment="1">
      <alignment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1" xfId="0" applyNumberFormat="1" applyFont="1" applyBorder="1" applyAlignment="1">
      <alignment/>
    </xf>
    <xf numFmtId="0" fontId="12" fillId="0" borderId="11" xfId="0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quotePrefix="1">
      <alignment horizontal="left"/>
    </xf>
    <xf numFmtId="177" fontId="0" fillId="0" borderId="12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>
      <alignment horizontal="right"/>
    </xf>
    <xf numFmtId="166" fontId="8" fillId="0" borderId="5" xfId="0" applyNumberFormat="1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194" fontId="0" fillId="0" borderId="0" xfId="0" applyNumberFormat="1" applyAlignment="1">
      <alignment horizontal="center"/>
    </xf>
    <xf numFmtId="194" fontId="0" fillId="0" borderId="14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 horizontal="right" vertical="center"/>
    </xf>
    <xf numFmtId="14" fontId="0" fillId="0" borderId="1" xfId="0" applyNumberFormat="1" applyFont="1" applyBorder="1" applyAlignment="1" applyProtection="1">
      <alignment horizontal="center"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97"/>
  <sheetViews>
    <sheetView showGridLines="0" tabSelected="1" view="pageBreakPreview" zoomScale="75" zoomScaleNormal="80" zoomScaleSheetLayoutView="75" workbookViewId="0" topLeftCell="A1">
      <selection activeCell="C83" sqref="C83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5.21484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3" customFormat="1" ht="41.25" customHeight="1" thickBot="1">
      <c r="A1" s="17" t="str">
        <f>"TABLE V - HOLDINGS OF TREASURY SECURITIES IN STRIPPED FORM, DECEMBER 31, 2005"</f>
        <v>TABLE V - HOLDINGS OF TREASURY SECURITIES IN STRIPPED FORM, DECEMBER 31, 2005</v>
      </c>
      <c r="B1" s="17"/>
      <c r="C1" s="17"/>
      <c r="D1" s="17"/>
      <c r="E1" s="18"/>
      <c r="F1" s="18"/>
      <c r="G1" s="18"/>
      <c r="H1" s="18"/>
      <c r="I1" s="18"/>
      <c r="J1" s="17"/>
      <c r="L1" s="22"/>
      <c r="M1" s="11" t="s">
        <v>76</v>
      </c>
    </row>
    <row r="2" spans="4:12" s="3" customFormat="1" ht="30" customHeight="1" thickTop="1">
      <c r="D2" s="24" t="s">
        <v>142</v>
      </c>
      <c r="E2" s="4"/>
      <c r="F2" s="25" t="s">
        <v>315</v>
      </c>
      <c r="G2" s="2"/>
      <c r="H2" s="2"/>
      <c r="I2" s="16"/>
      <c r="J2" s="20"/>
      <c r="K2" s="20"/>
      <c r="L2" s="20"/>
    </row>
    <row r="3" spans="1:11" s="3" customFormat="1" ht="16.5" customHeight="1">
      <c r="A3" s="2" t="s">
        <v>302</v>
      </c>
      <c r="B3" s="2"/>
      <c r="C3" s="2"/>
      <c r="D3" s="24" t="s">
        <v>143</v>
      </c>
      <c r="E3" s="24" t="s">
        <v>144</v>
      </c>
      <c r="F3" s="4"/>
      <c r="I3" s="26" t="s">
        <v>104</v>
      </c>
      <c r="J3" s="21"/>
      <c r="K3" s="19"/>
    </row>
    <row r="4" spans="4:12" s="3" customFormat="1" ht="15.75" customHeight="1">
      <c r="D4" s="24" t="s">
        <v>200</v>
      </c>
      <c r="E4" s="4"/>
      <c r="F4" s="27" t="s">
        <v>201</v>
      </c>
      <c r="G4" s="27" t="s">
        <v>202</v>
      </c>
      <c r="H4" s="27" t="s">
        <v>202</v>
      </c>
      <c r="I4" s="28" t="s">
        <v>301</v>
      </c>
      <c r="J4" s="1"/>
      <c r="K4" s="10"/>
      <c r="L4" s="10"/>
    </row>
    <row r="5" spans="1:10" s="3" customFormat="1" ht="14.25" customHeight="1">
      <c r="A5" s="5"/>
      <c r="B5" s="5"/>
      <c r="C5" s="5"/>
      <c r="D5" s="6"/>
      <c r="E5" s="6"/>
      <c r="F5" s="29" t="s">
        <v>58</v>
      </c>
      <c r="G5" s="30" t="s">
        <v>206</v>
      </c>
      <c r="H5" s="30" t="s">
        <v>207</v>
      </c>
      <c r="I5" s="31"/>
      <c r="J5" s="23"/>
    </row>
    <row r="6" spans="1:12" s="3" customFormat="1" ht="28.5" customHeight="1">
      <c r="A6" s="11" t="s">
        <v>208</v>
      </c>
      <c r="D6" s="4"/>
      <c r="E6" s="4"/>
      <c r="F6" s="12"/>
      <c r="G6" s="12"/>
      <c r="H6" s="12"/>
      <c r="I6" s="7"/>
      <c r="J6" s="20"/>
      <c r="K6" s="10"/>
      <c r="L6" s="10"/>
    </row>
    <row r="7" spans="1:10" s="3" customFormat="1" ht="13.5" customHeight="1">
      <c r="A7" s="11" t="s">
        <v>299</v>
      </c>
      <c r="C7" s="32" t="s">
        <v>310</v>
      </c>
      <c r="D7" s="4"/>
      <c r="E7" s="4"/>
      <c r="F7" s="12"/>
      <c r="G7" s="12"/>
      <c r="H7" s="12"/>
      <c r="I7" s="7"/>
      <c r="J7" s="20"/>
    </row>
    <row r="8" spans="1:10" s="3" customFormat="1" ht="15" customHeight="1">
      <c r="A8" s="11" t="s">
        <v>167</v>
      </c>
      <c r="C8" s="57">
        <v>9.375</v>
      </c>
      <c r="D8" s="58" t="s">
        <v>41</v>
      </c>
      <c r="E8" s="34">
        <v>38763</v>
      </c>
      <c r="F8" s="12">
        <v>4755916</v>
      </c>
      <c r="G8" s="12">
        <v>3977005</v>
      </c>
      <c r="H8" s="12">
        <f aca="true" t="shared" si="0" ref="H8:H42">SUM(F8-G8)</f>
        <v>778911</v>
      </c>
      <c r="I8" s="7">
        <v>24960</v>
      </c>
      <c r="J8" s="20"/>
    </row>
    <row r="9" spans="1:12" s="3" customFormat="1" ht="15" customHeight="1">
      <c r="A9" s="11" t="s">
        <v>168</v>
      </c>
      <c r="B9" s="13" t="s">
        <v>57</v>
      </c>
      <c r="C9" s="57">
        <v>11.75</v>
      </c>
      <c r="D9" s="58" t="s">
        <v>189</v>
      </c>
      <c r="E9" s="34">
        <v>41958</v>
      </c>
      <c r="F9" s="12">
        <v>5015284</v>
      </c>
      <c r="G9" s="12">
        <v>2316642</v>
      </c>
      <c r="H9" s="12">
        <f t="shared" si="0"/>
        <v>2698642</v>
      </c>
      <c r="I9" s="7">
        <v>66400</v>
      </c>
      <c r="J9" s="20"/>
      <c r="K9" s="10"/>
      <c r="L9" s="10"/>
    </row>
    <row r="10" spans="1:10" s="3" customFormat="1" ht="15" customHeight="1">
      <c r="A10" s="11" t="s">
        <v>169</v>
      </c>
      <c r="C10" s="57">
        <v>11.25</v>
      </c>
      <c r="D10" s="58" t="s">
        <v>190</v>
      </c>
      <c r="E10" s="34">
        <v>42050</v>
      </c>
      <c r="F10" s="12">
        <v>10520299</v>
      </c>
      <c r="G10" s="12">
        <v>9113503</v>
      </c>
      <c r="H10" s="12">
        <f t="shared" si="0"/>
        <v>1406796</v>
      </c>
      <c r="I10" s="7">
        <v>173500</v>
      </c>
      <c r="J10" s="20"/>
    </row>
    <row r="11" spans="1:10" s="3" customFormat="1" ht="15.75" customHeight="1">
      <c r="A11" s="11" t="s">
        <v>170</v>
      </c>
      <c r="C11" s="57">
        <v>10.625</v>
      </c>
      <c r="D11" s="58" t="s">
        <v>42</v>
      </c>
      <c r="E11" s="34">
        <v>42231</v>
      </c>
      <c r="F11" s="12">
        <v>4023916</v>
      </c>
      <c r="G11" s="12">
        <v>3488006</v>
      </c>
      <c r="H11" s="12">
        <f t="shared" si="0"/>
        <v>535910</v>
      </c>
      <c r="I11" s="7">
        <v>960</v>
      </c>
      <c r="J11" s="20"/>
    </row>
    <row r="12" spans="1:10" s="3" customFormat="1" ht="15" customHeight="1">
      <c r="A12" s="11" t="s">
        <v>171</v>
      </c>
      <c r="C12" s="57">
        <v>9.875</v>
      </c>
      <c r="D12" s="58" t="s">
        <v>43</v>
      </c>
      <c r="E12" s="34">
        <v>42323</v>
      </c>
      <c r="F12" s="12">
        <v>5584859</v>
      </c>
      <c r="G12" s="12">
        <v>3681818</v>
      </c>
      <c r="H12" s="12">
        <f t="shared" si="0"/>
        <v>1903041</v>
      </c>
      <c r="I12" s="7">
        <v>40600</v>
      </c>
      <c r="J12" s="20"/>
    </row>
    <row r="13" spans="1:10" s="3" customFormat="1" ht="15" customHeight="1">
      <c r="A13" s="11" t="s">
        <v>172</v>
      </c>
      <c r="C13" s="57">
        <v>9.25</v>
      </c>
      <c r="D13" s="58" t="s">
        <v>44</v>
      </c>
      <c r="E13" s="34">
        <v>42415</v>
      </c>
      <c r="F13" s="12">
        <v>5431754</v>
      </c>
      <c r="G13" s="12">
        <v>5234940</v>
      </c>
      <c r="H13" s="12">
        <f t="shared" si="0"/>
        <v>196814</v>
      </c>
      <c r="I13" s="7">
        <v>1206200</v>
      </c>
      <c r="J13" s="20"/>
    </row>
    <row r="14" spans="1:10" s="3" customFormat="1" ht="15.75" customHeight="1">
      <c r="A14" s="11" t="s">
        <v>173</v>
      </c>
      <c r="C14" s="57">
        <v>7.25</v>
      </c>
      <c r="D14" s="58" t="s">
        <v>45</v>
      </c>
      <c r="E14" s="34">
        <v>42505</v>
      </c>
      <c r="F14" s="12">
        <v>18823551</v>
      </c>
      <c r="G14" s="12">
        <v>18362076</v>
      </c>
      <c r="H14" s="12">
        <f t="shared" si="0"/>
        <v>461475</v>
      </c>
      <c r="I14" s="7">
        <v>1199700</v>
      </c>
      <c r="J14" s="20"/>
    </row>
    <row r="15" spans="1:10" s="3" customFormat="1" ht="15" customHeight="1">
      <c r="A15" s="11" t="s">
        <v>174</v>
      </c>
      <c r="C15" s="57">
        <v>7.5</v>
      </c>
      <c r="D15" s="58" t="s">
        <v>46</v>
      </c>
      <c r="E15" s="34">
        <v>42689</v>
      </c>
      <c r="F15" s="12">
        <v>18787448</v>
      </c>
      <c r="G15" s="12">
        <v>17304095</v>
      </c>
      <c r="H15" s="12">
        <f t="shared" si="0"/>
        <v>1483353</v>
      </c>
      <c r="I15" s="7">
        <v>479880</v>
      </c>
      <c r="J15" s="20"/>
    </row>
    <row r="16" spans="1:10" s="3" customFormat="1" ht="15" customHeight="1">
      <c r="A16" s="11" t="s">
        <v>175</v>
      </c>
      <c r="C16" s="57">
        <v>8.75</v>
      </c>
      <c r="D16" s="58" t="s">
        <v>47</v>
      </c>
      <c r="E16" s="34">
        <v>42870</v>
      </c>
      <c r="F16" s="12">
        <v>15559169</v>
      </c>
      <c r="G16" s="12">
        <v>9533292</v>
      </c>
      <c r="H16" s="12">
        <f t="shared" si="0"/>
        <v>6025877</v>
      </c>
      <c r="I16" s="7">
        <v>287080</v>
      </c>
      <c r="J16" s="20"/>
    </row>
    <row r="17" spans="1:10" s="3" customFormat="1" ht="15.75" customHeight="1">
      <c r="A17" s="11" t="s">
        <v>176</v>
      </c>
      <c r="C17" s="57">
        <v>8.875</v>
      </c>
      <c r="D17" s="58" t="s">
        <v>48</v>
      </c>
      <c r="E17" s="34">
        <v>42962</v>
      </c>
      <c r="F17" s="12">
        <v>10968358</v>
      </c>
      <c r="G17" s="12">
        <v>7954366</v>
      </c>
      <c r="H17" s="12">
        <f t="shared" si="0"/>
        <v>3013992</v>
      </c>
      <c r="I17" s="7">
        <v>1676000</v>
      </c>
      <c r="J17" s="20"/>
    </row>
    <row r="18" spans="1:10" s="3" customFormat="1" ht="15" customHeight="1">
      <c r="A18" s="11" t="s">
        <v>177</v>
      </c>
      <c r="C18" s="57">
        <v>9.125</v>
      </c>
      <c r="D18" s="58" t="s">
        <v>49</v>
      </c>
      <c r="E18" s="34">
        <v>43235</v>
      </c>
      <c r="F18" s="12">
        <v>6717439</v>
      </c>
      <c r="G18" s="12">
        <v>3771021</v>
      </c>
      <c r="H18" s="12">
        <f t="shared" si="0"/>
        <v>2946418</v>
      </c>
      <c r="I18" s="7">
        <v>1692200</v>
      </c>
      <c r="J18" s="20"/>
    </row>
    <row r="19" spans="1:10" s="3" customFormat="1" ht="15" customHeight="1">
      <c r="A19" s="11" t="s">
        <v>178</v>
      </c>
      <c r="C19" s="57">
        <v>9</v>
      </c>
      <c r="D19" s="58" t="s">
        <v>50</v>
      </c>
      <c r="E19" s="34">
        <v>43419</v>
      </c>
      <c r="F19" s="12">
        <v>7174470</v>
      </c>
      <c r="G19" s="12">
        <v>3163639</v>
      </c>
      <c r="H19" s="12">
        <f t="shared" si="0"/>
        <v>4010831</v>
      </c>
      <c r="I19" s="7">
        <v>1737700</v>
      </c>
      <c r="J19" s="20"/>
    </row>
    <row r="20" spans="1:10" s="3" customFormat="1" ht="15" customHeight="1">
      <c r="A20" s="11" t="s">
        <v>179</v>
      </c>
      <c r="C20" s="57">
        <v>8.875</v>
      </c>
      <c r="D20" s="58" t="s">
        <v>51</v>
      </c>
      <c r="E20" s="34">
        <v>43511</v>
      </c>
      <c r="F20" s="12">
        <v>13090498</v>
      </c>
      <c r="G20" s="12">
        <v>6991684</v>
      </c>
      <c r="H20" s="12">
        <f t="shared" si="0"/>
        <v>6098814</v>
      </c>
      <c r="I20" s="7">
        <v>1689000</v>
      </c>
      <c r="J20" s="20"/>
    </row>
    <row r="21" spans="1:10" s="3" customFormat="1" ht="15" customHeight="1">
      <c r="A21" s="11" t="s">
        <v>180</v>
      </c>
      <c r="C21" s="57">
        <v>8.125</v>
      </c>
      <c r="D21" s="58" t="s">
        <v>52</v>
      </c>
      <c r="E21" s="34">
        <v>43692</v>
      </c>
      <c r="F21" s="12">
        <v>18940932</v>
      </c>
      <c r="G21" s="12">
        <v>16935782</v>
      </c>
      <c r="H21" s="12">
        <f t="shared" si="0"/>
        <v>2005150</v>
      </c>
      <c r="I21" s="7">
        <v>2751240</v>
      </c>
      <c r="J21" s="20"/>
    </row>
    <row r="22" spans="1:10" s="3" customFormat="1" ht="14.25" customHeight="1">
      <c r="A22" s="11" t="s">
        <v>181</v>
      </c>
      <c r="C22" s="57">
        <v>8.5</v>
      </c>
      <c r="D22" s="58" t="s">
        <v>53</v>
      </c>
      <c r="E22" s="34">
        <v>43876</v>
      </c>
      <c r="F22" s="12">
        <v>9476268</v>
      </c>
      <c r="G22" s="12">
        <v>6352915</v>
      </c>
      <c r="H22" s="12">
        <f t="shared" si="0"/>
        <v>3123353</v>
      </c>
      <c r="I22" s="7">
        <v>669200</v>
      </c>
      <c r="J22" s="20"/>
    </row>
    <row r="23" spans="1:10" s="3" customFormat="1" ht="15" customHeight="1">
      <c r="A23" s="11" t="s">
        <v>182</v>
      </c>
      <c r="C23" s="57">
        <v>8.75</v>
      </c>
      <c r="D23" s="58" t="s">
        <v>54</v>
      </c>
      <c r="E23" s="34">
        <v>43966</v>
      </c>
      <c r="F23" s="12">
        <v>7582183</v>
      </c>
      <c r="G23" s="12">
        <v>2451660</v>
      </c>
      <c r="H23" s="12">
        <f t="shared" si="0"/>
        <v>5130523</v>
      </c>
      <c r="I23" s="7">
        <v>367160</v>
      </c>
      <c r="J23" s="20"/>
    </row>
    <row r="24" spans="1:10" s="3" customFormat="1" ht="15" customHeight="1">
      <c r="A24" s="11" t="s">
        <v>183</v>
      </c>
      <c r="C24" s="57">
        <v>8.75</v>
      </c>
      <c r="D24" s="58" t="s">
        <v>55</v>
      </c>
      <c r="E24" s="34">
        <v>44058</v>
      </c>
      <c r="F24" s="12">
        <v>17059306</v>
      </c>
      <c r="G24" s="12">
        <v>9170399</v>
      </c>
      <c r="H24" s="12">
        <f t="shared" si="0"/>
        <v>7888907</v>
      </c>
      <c r="I24" s="7">
        <v>2160200</v>
      </c>
      <c r="J24" s="20"/>
    </row>
    <row r="25" spans="1:10" s="3" customFormat="1" ht="15" customHeight="1">
      <c r="A25" s="11" t="s">
        <v>184</v>
      </c>
      <c r="C25" s="57">
        <v>7.875</v>
      </c>
      <c r="D25" s="58" t="s">
        <v>56</v>
      </c>
      <c r="E25" s="34">
        <v>44242</v>
      </c>
      <c r="F25" s="12">
        <v>10075573</v>
      </c>
      <c r="G25" s="12">
        <v>9304626</v>
      </c>
      <c r="H25" s="12">
        <f t="shared" si="0"/>
        <v>770947</v>
      </c>
      <c r="I25" s="7">
        <v>1012000</v>
      </c>
      <c r="J25" s="20"/>
    </row>
    <row r="26" spans="1:10" s="3" customFormat="1" ht="15" customHeight="1">
      <c r="A26" s="11" t="s">
        <v>337</v>
      </c>
      <c r="C26" s="57">
        <v>8.125</v>
      </c>
      <c r="D26" s="58" t="s">
        <v>227</v>
      </c>
      <c r="E26" s="34">
        <v>44331</v>
      </c>
      <c r="F26" s="12">
        <v>10066788</v>
      </c>
      <c r="G26" s="12">
        <v>6053439</v>
      </c>
      <c r="H26" s="12">
        <f t="shared" si="0"/>
        <v>4013349</v>
      </c>
      <c r="I26" s="7">
        <v>960747</v>
      </c>
      <c r="J26" s="20"/>
    </row>
    <row r="27" spans="1:10" s="3" customFormat="1" ht="15" customHeight="1">
      <c r="A27" s="11" t="s">
        <v>338</v>
      </c>
      <c r="C27" s="57">
        <v>8.125</v>
      </c>
      <c r="D27" s="58" t="s">
        <v>228</v>
      </c>
      <c r="E27" s="34">
        <v>44423</v>
      </c>
      <c r="F27" s="12">
        <v>9506382</v>
      </c>
      <c r="G27" s="12">
        <v>7748527</v>
      </c>
      <c r="H27" s="12">
        <f t="shared" si="0"/>
        <v>1757855</v>
      </c>
      <c r="I27" s="7">
        <v>511720</v>
      </c>
      <c r="J27" s="20"/>
    </row>
    <row r="28" spans="1:10" s="3" customFormat="1" ht="15" customHeight="1">
      <c r="A28" s="11" t="s">
        <v>339</v>
      </c>
      <c r="C28" s="57">
        <v>8</v>
      </c>
      <c r="D28" s="58" t="s">
        <v>229</v>
      </c>
      <c r="E28" s="34">
        <v>44515</v>
      </c>
      <c r="F28" s="12">
        <v>30632194</v>
      </c>
      <c r="G28" s="12">
        <v>14001695</v>
      </c>
      <c r="H28" s="12">
        <f t="shared" si="0"/>
        <v>16630499</v>
      </c>
      <c r="I28" s="7">
        <v>3726300</v>
      </c>
      <c r="J28" s="20"/>
    </row>
    <row r="29" spans="1:10" s="3" customFormat="1" ht="15" customHeight="1">
      <c r="A29" s="11" t="s">
        <v>340</v>
      </c>
      <c r="C29" s="57">
        <v>7.25</v>
      </c>
      <c r="D29" s="58" t="s">
        <v>230</v>
      </c>
      <c r="E29" s="34">
        <v>44788</v>
      </c>
      <c r="F29" s="12">
        <v>10127790</v>
      </c>
      <c r="G29" s="12">
        <v>7716478</v>
      </c>
      <c r="H29" s="12">
        <f t="shared" si="0"/>
        <v>2411312</v>
      </c>
      <c r="I29" s="7">
        <v>754600</v>
      </c>
      <c r="J29" s="20"/>
    </row>
    <row r="30" spans="1:10" s="3" customFormat="1" ht="15" customHeight="1">
      <c r="A30" s="11" t="s">
        <v>341</v>
      </c>
      <c r="C30" s="57">
        <v>7.625</v>
      </c>
      <c r="D30" s="58" t="s">
        <v>231</v>
      </c>
      <c r="E30" s="34">
        <v>44880</v>
      </c>
      <c r="F30" s="12">
        <v>7423626</v>
      </c>
      <c r="G30" s="12">
        <v>3270668</v>
      </c>
      <c r="H30" s="12">
        <f t="shared" si="0"/>
        <v>4152958</v>
      </c>
      <c r="I30" s="7">
        <v>536600</v>
      </c>
      <c r="J30" s="20"/>
    </row>
    <row r="31" spans="1:10" s="3" customFormat="1" ht="15" customHeight="1">
      <c r="A31" s="11" t="s">
        <v>342</v>
      </c>
      <c r="C31" s="57">
        <v>7.125</v>
      </c>
      <c r="D31" s="58" t="s">
        <v>232</v>
      </c>
      <c r="E31" s="34">
        <v>44972</v>
      </c>
      <c r="F31" s="12">
        <v>15782061</v>
      </c>
      <c r="G31" s="12">
        <v>11316149</v>
      </c>
      <c r="H31" s="12">
        <f t="shared" si="0"/>
        <v>4465912</v>
      </c>
      <c r="I31" s="7">
        <v>635400</v>
      </c>
      <c r="J31" s="20"/>
    </row>
    <row r="32" spans="1:10" s="3" customFormat="1" ht="15" customHeight="1">
      <c r="A32" s="11" t="s">
        <v>343</v>
      </c>
      <c r="C32" s="57">
        <v>6.25</v>
      </c>
      <c r="D32" s="58" t="s">
        <v>233</v>
      </c>
      <c r="E32" s="34">
        <v>45153</v>
      </c>
      <c r="F32" s="12">
        <v>22659044</v>
      </c>
      <c r="G32" s="12">
        <v>18956523</v>
      </c>
      <c r="H32" s="12">
        <f t="shared" si="0"/>
        <v>3702521</v>
      </c>
      <c r="I32" s="7">
        <v>5296552</v>
      </c>
      <c r="J32" s="20"/>
    </row>
    <row r="33" spans="1:10" s="3" customFormat="1" ht="15" customHeight="1">
      <c r="A33" s="11" t="s">
        <v>344</v>
      </c>
      <c r="C33" s="57">
        <v>7.5</v>
      </c>
      <c r="D33" s="58" t="s">
        <v>234</v>
      </c>
      <c r="E33" s="34">
        <v>45611</v>
      </c>
      <c r="F33" s="12">
        <v>9604162</v>
      </c>
      <c r="G33" s="12">
        <v>3268292</v>
      </c>
      <c r="H33" s="12">
        <f t="shared" si="0"/>
        <v>6335870</v>
      </c>
      <c r="I33" s="7">
        <v>399900</v>
      </c>
      <c r="J33" s="20"/>
    </row>
    <row r="34" spans="1:10" s="3" customFormat="1" ht="15" customHeight="1">
      <c r="A34" s="11" t="s">
        <v>345</v>
      </c>
      <c r="C34" s="57">
        <v>7.625</v>
      </c>
      <c r="D34" s="58" t="s">
        <v>235</v>
      </c>
      <c r="E34" s="34">
        <v>45703</v>
      </c>
      <c r="F34" s="12">
        <v>9509170</v>
      </c>
      <c r="G34" s="12">
        <v>3975469</v>
      </c>
      <c r="H34" s="12">
        <f t="shared" si="0"/>
        <v>5533701</v>
      </c>
      <c r="I34" s="7">
        <v>1803400</v>
      </c>
      <c r="J34" s="20"/>
    </row>
    <row r="35" spans="1:10" s="3" customFormat="1" ht="15" customHeight="1">
      <c r="A35" s="11" t="s">
        <v>346</v>
      </c>
      <c r="C35" s="57">
        <v>6.875</v>
      </c>
      <c r="D35" s="58" t="s">
        <v>236</v>
      </c>
      <c r="E35" s="34">
        <v>45884</v>
      </c>
      <c r="F35" s="12">
        <v>11187207</v>
      </c>
      <c r="G35" s="12">
        <v>6989346</v>
      </c>
      <c r="H35" s="12">
        <f t="shared" si="0"/>
        <v>4197861</v>
      </c>
      <c r="I35" s="7">
        <v>6111320</v>
      </c>
      <c r="J35" s="20"/>
    </row>
    <row r="36" spans="1:10" s="3" customFormat="1" ht="15" customHeight="1">
      <c r="A36" s="11" t="s">
        <v>347</v>
      </c>
      <c r="C36" s="57">
        <v>6</v>
      </c>
      <c r="D36" s="58" t="s">
        <v>237</v>
      </c>
      <c r="E36" s="34">
        <v>46068</v>
      </c>
      <c r="F36" s="12">
        <v>12837916</v>
      </c>
      <c r="G36" s="12">
        <v>11602372</v>
      </c>
      <c r="H36" s="12">
        <f t="shared" si="0"/>
        <v>1235544</v>
      </c>
      <c r="I36" s="7">
        <v>1869500</v>
      </c>
      <c r="J36" s="20"/>
    </row>
    <row r="37" spans="1:10" s="3" customFormat="1" ht="15" customHeight="1">
      <c r="A37" s="11" t="s">
        <v>348</v>
      </c>
      <c r="C37" s="57">
        <v>6.75</v>
      </c>
      <c r="D37" s="58" t="s">
        <v>238</v>
      </c>
      <c r="E37" s="34">
        <v>46249</v>
      </c>
      <c r="F37" s="12">
        <v>8810418</v>
      </c>
      <c r="G37" s="12">
        <v>5126055</v>
      </c>
      <c r="H37" s="12">
        <f t="shared" si="0"/>
        <v>3684363</v>
      </c>
      <c r="I37" s="7">
        <v>627300</v>
      </c>
      <c r="J37" s="20"/>
    </row>
    <row r="38" spans="1:10" s="3" customFormat="1" ht="14.25" customHeight="1">
      <c r="A38" s="11" t="s">
        <v>349</v>
      </c>
      <c r="C38" s="57">
        <v>6.5</v>
      </c>
      <c r="D38" s="58" t="s">
        <v>239</v>
      </c>
      <c r="E38" s="34">
        <v>46341</v>
      </c>
      <c r="F38" s="12">
        <v>10860177</v>
      </c>
      <c r="G38" s="12">
        <v>4232245</v>
      </c>
      <c r="H38" s="12">
        <f t="shared" si="0"/>
        <v>6627932</v>
      </c>
      <c r="I38" s="7">
        <v>229800</v>
      </c>
      <c r="J38" s="20"/>
    </row>
    <row r="39" spans="1:9" s="3" customFormat="1" ht="15" customHeight="1">
      <c r="A39" s="11" t="s">
        <v>350</v>
      </c>
      <c r="C39" s="57">
        <v>6.625</v>
      </c>
      <c r="D39" s="58" t="s">
        <v>240</v>
      </c>
      <c r="E39" s="34">
        <v>46433</v>
      </c>
      <c r="F39" s="12">
        <v>9521971</v>
      </c>
      <c r="G39" s="12">
        <v>4762346</v>
      </c>
      <c r="H39" s="12">
        <f t="shared" si="0"/>
        <v>4759625</v>
      </c>
      <c r="I39" s="7">
        <v>132400</v>
      </c>
    </row>
    <row r="40" spans="1:9" s="3" customFormat="1" ht="15" customHeight="1">
      <c r="A40" s="11" t="s">
        <v>351</v>
      </c>
      <c r="C40" s="57">
        <v>6.375</v>
      </c>
      <c r="D40" s="58" t="s">
        <v>241</v>
      </c>
      <c r="E40" s="34">
        <v>46614</v>
      </c>
      <c r="F40" s="12">
        <v>9196756</v>
      </c>
      <c r="G40" s="12">
        <v>5846267</v>
      </c>
      <c r="H40" s="12">
        <f t="shared" si="0"/>
        <v>3350489</v>
      </c>
      <c r="I40" s="7">
        <v>106600</v>
      </c>
    </row>
    <row r="41" spans="1:9" s="3" customFormat="1" ht="14.25" customHeight="1">
      <c r="A41" s="11" t="s">
        <v>352</v>
      </c>
      <c r="C41" s="57">
        <v>6.125</v>
      </c>
      <c r="D41" s="58" t="s">
        <v>242</v>
      </c>
      <c r="E41" s="34">
        <v>46706</v>
      </c>
      <c r="F41" s="12">
        <v>22021339</v>
      </c>
      <c r="G41" s="12">
        <v>8782920</v>
      </c>
      <c r="H41" s="12">
        <f t="shared" si="0"/>
        <v>13238419</v>
      </c>
      <c r="I41" s="7">
        <v>539200</v>
      </c>
    </row>
    <row r="42" spans="1:9" s="3" customFormat="1" ht="15" customHeight="1">
      <c r="A42" s="11" t="s">
        <v>353</v>
      </c>
      <c r="C42" s="57">
        <v>5.5</v>
      </c>
      <c r="D42" s="58" t="s">
        <v>243</v>
      </c>
      <c r="E42" s="34">
        <v>46980</v>
      </c>
      <c r="F42" s="12">
        <v>11776201</v>
      </c>
      <c r="G42" s="12">
        <v>10877769</v>
      </c>
      <c r="H42" s="12">
        <f t="shared" si="0"/>
        <v>898432</v>
      </c>
      <c r="I42" s="7">
        <v>455600</v>
      </c>
    </row>
    <row r="43" spans="1:9" s="3" customFormat="1" ht="15" customHeight="1">
      <c r="A43" s="11" t="s">
        <v>354</v>
      </c>
      <c r="C43" s="57">
        <v>5.25</v>
      </c>
      <c r="D43" s="58" t="s">
        <v>244</v>
      </c>
      <c r="E43" s="34">
        <v>47072</v>
      </c>
      <c r="F43" s="12">
        <v>10947052</v>
      </c>
      <c r="G43" s="12">
        <v>9566396</v>
      </c>
      <c r="H43" s="12">
        <f>SUM(F43-G43)</f>
        <v>1380656</v>
      </c>
      <c r="I43" s="7">
        <v>398833</v>
      </c>
    </row>
    <row r="44" spans="1:10" s="3" customFormat="1" ht="15" customHeight="1">
      <c r="A44" s="11" t="s">
        <v>355</v>
      </c>
      <c r="C44" s="57">
        <v>5.25</v>
      </c>
      <c r="D44" s="58" t="s">
        <v>245</v>
      </c>
      <c r="E44" s="34">
        <v>47164</v>
      </c>
      <c r="F44" s="12">
        <v>11350341</v>
      </c>
      <c r="G44" s="12">
        <v>10462745</v>
      </c>
      <c r="H44" s="12">
        <f>SUM(F44-G44)</f>
        <v>887596</v>
      </c>
      <c r="I44" s="7">
        <v>313400</v>
      </c>
      <c r="J44" s="40"/>
    </row>
    <row r="45" spans="1:9" s="3" customFormat="1" ht="15" customHeight="1">
      <c r="A45" s="11" t="s">
        <v>356</v>
      </c>
      <c r="C45" s="57">
        <v>6.125</v>
      </c>
      <c r="D45" s="58" t="s">
        <v>246</v>
      </c>
      <c r="E45" s="34">
        <v>47345</v>
      </c>
      <c r="F45" s="12">
        <v>11178580</v>
      </c>
      <c r="G45" s="12">
        <v>8942343</v>
      </c>
      <c r="H45" s="12">
        <f>SUM(F45-G45)</f>
        <v>2236237</v>
      </c>
      <c r="I45" s="7">
        <v>1342800</v>
      </c>
    </row>
    <row r="46" spans="1:9" s="3" customFormat="1" ht="15" customHeight="1">
      <c r="A46" s="11" t="s">
        <v>357</v>
      </c>
      <c r="C46" s="57">
        <v>6.25</v>
      </c>
      <c r="D46" s="58" t="s">
        <v>247</v>
      </c>
      <c r="E46" s="34">
        <v>47618</v>
      </c>
      <c r="F46" s="12">
        <v>17043162</v>
      </c>
      <c r="G46" s="12">
        <v>8772580</v>
      </c>
      <c r="H46" s="12">
        <f>SUM(F46-G46)</f>
        <v>8270582</v>
      </c>
      <c r="I46" s="7">
        <v>4429608</v>
      </c>
    </row>
    <row r="47" spans="1:9" s="3" customFormat="1" ht="15" customHeight="1">
      <c r="A47" s="11" t="s">
        <v>358</v>
      </c>
      <c r="C47" s="57">
        <v>5.375</v>
      </c>
      <c r="D47" s="58" t="s">
        <v>248</v>
      </c>
      <c r="E47" s="34">
        <v>47894</v>
      </c>
      <c r="F47" s="12">
        <v>16427648</v>
      </c>
      <c r="G47" s="12">
        <v>16252848</v>
      </c>
      <c r="H47" s="12">
        <f>SUM(F47-G47)</f>
        <v>174800</v>
      </c>
      <c r="I47" s="7">
        <v>0</v>
      </c>
    </row>
    <row r="48" spans="1:9" s="3" customFormat="1" ht="29.25" customHeight="1">
      <c r="A48" s="19" t="s">
        <v>80</v>
      </c>
      <c r="B48" s="32"/>
      <c r="C48" s="35"/>
      <c r="D48" s="33" t="s">
        <v>57</v>
      </c>
      <c r="E48" s="37"/>
      <c r="F48" s="12">
        <f>SUM(F8:F47)</f>
        <v>478057208</v>
      </c>
      <c r="G48" s="12">
        <f>SUM(G8:G47)</f>
        <v>327630941</v>
      </c>
      <c r="H48" s="12">
        <f>SUM(H8:H47)</f>
        <v>150426267</v>
      </c>
      <c r="I48" s="7">
        <f>SUM(I8:I47)</f>
        <v>48415560</v>
      </c>
    </row>
    <row r="49" spans="1:10" s="3" customFormat="1" ht="26.25" customHeight="1">
      <c r="A49" s="11" t="s">
        <v>327</v>
      </c>
      <c r="C49" s="10"/>
      <c r="D49" s="36"/>
      <c r="E49" s="38"/>
      <c r="F49" s="12"/>
      <c r="G49" s="12"/>
      <c r="H49" s="12"/>
      <c r="I49" s="7"/>
      <c r="J49" s="20"/>
    </row>
    <row r="50" spans="1:10" s="3" customFormat="1" ht="15" customHeight="1">
      <c r="A50" s="11" t="s">
        <v>299</v>
      </c>
      <c r="B50" s="2" t="s">
        <v>309</v>
      </c>
      <c r="C50" s="32" t="s">
        <v>310</v>
      </c>
      <c r="D50" s="36"/>
      <c r="E50" s="38"/>
      <c r="F50" s="12"/>
      <c r="G50" s="12"/>
      <c r="H50" s="12"/>
      <c r="I50" s="7"/>
      <c r="J50" s="20"/>
    </row>
    <row r="51" spans="1:9" s="3" customFormat="1" ht="15" customHeight="1">
      <c r="A51" s="11" t="s">
        <v>316</v>
      </c>
      <c r="B51" s="32" t="s">
        <v>314</v>
      </c>
      <c r="C51" s="57">
        <v>3.375</v>
      </c>
      <c r="D51" s="58" t="s">
        <v>249</v>
      </c>
      <c r="E51" s="34">
        <v>39097</v>
      </c>
      <c r="F51" s="12">
        <v>19811078.721</v>
      </c>
      <c r="G51" s="12">
        <v>19811078.721</v>
      </c>
      <c r="H51" s="12">
        <f aca="true" t="shared" si="1" ref="H51:H59">SUM(F51-G51)</f>
        <v>0</v>
      </c>
      <c r="I51" s="7">
        <v>0</v>
      </c>
    </row>
    <row r="52" spans="1:9" s="3" customFormat="1" ht="15" customHeight="1">
      <c r="A52" s="11" t="s">
        <v>359</v>
      </c>
      <c r="B52" s="32" t="s">
        <v>314</v>
      </c>
      <c r="C52" s="57">
        <v>3.625</v>
      </c>
      <c r="D52" s="58" t="s">
        <v>250</v>
      </c>
      <c r="E52" s="37">
        <v>39462</v>
      </c>
      <c r="F52" s="12">
        <v>20727632.457</v>
      </c>
      <c r="G52" s="12">
        <v>20604338.457</v>
      </c>
      <c r="H52" s="12">
        <f t="shared" si="1"/>
        <v>123294</v>
      </c>
      <c r="I52" s="7">
        <v>0</v>
      </c>
    </row>
    <row r="53" spans="1:9" s="3" customFormat="1" ht="15" customHeight="1">
      <c r="A53" s="11" t="s">
        <v>360</v>
      </c>
      <c r="B53" s="32" t="s">
        <v>314</v>
      </c>
      <c r="C53" s="57">
        <v>3.875</v>
      </c>
      <c r="D53" s="58" t="s">
        <v>251</v>
      </c>
      <c r="E53" s="37">
        <v>39828</v>
      </c>
      <c r="F53" s="12">
        <v>19314415.3</v>
      </c>
      <c r="G53" s="12">
        <v>19313200.74</v>
      </c>
      <c r="H53" s="12">
        <f t="shared" si="1"/>
        <v>1214.5600000023842</v>
      </c>
      <c r="I53" s="7">
        <v>0</v>
      </c>
    </row>
    <row r="54" spans="1:9" s="3" customFormat="1" ht="15" customHeight="1">
      <c r="A54" s="11" t="s">
        <v>361</v>
      </c>
      <c r="B54" s="32" t="s">
        <v>314</v>
      </c>
      <c r="C54" s="57">
        <v>4.25</v>
      </c>
      <c r="D54" s="58" t="s">
        <v>252</v>
      </c>
      <c r="E54" s="37">
        <v>40193</v>
      </c>
      <c r="F54" s="12">
        <v>13403001.305</v>
      </c>
      <c r="G54" s="12">
        <v>13403001.305</v>
      </c>
      <c r="H54" s="12">
        <f t="shared" si="1"/>
        <v>0</v>
      </c>
      <c r="I54" s="7">
        <v>0</v>
      </c>
    </row>
    <row r="55" spans="1:9" s="3" customFormat="1" ht="15" customHeight="1">
      <c r="A55" s="11" t="s">
        <v>78</v>
      </c>
      <c r="B55" s="32" t="s">
        <v>30</v>
      </c>
      <c r="C55" s="57">
        <v>0.875</v>
      </c>
      <c r="D55" s="58" t="s">
        <v>253</v>
      </c>
      <c r="E55" s="37">
        <v>40283</v>
      </c>
      <c r="F55" s="12">
        <v>29441206.754</v>
      </c>
      <c r="G55" s="12">
        <v>29441206.754</v>
      </c>
      <c r="H55" s="12">
        <f>SUM(F55-G55)</f>
        <v>0</v>
      </c>
      <c r="I55" s="7">
        <v>0</v>
      </c>
    </row>
    <row r="56" spans="1:9" s="3" customFormat="1" ht="15" customHeight="1">
      <c r="A56" s="11" t="s">
        <v>77</v>
      </c>
      <c r="B56" s="32" t="s">
        <v>314</v>
      </c>
      <c r="C56" s="57">
        <v>3.5</v>
      </c>
      <c r="D56" s="58" t="s">
        <v>254</v>
      </c>
      <c r="E56" s="37">
        <v>40558</v>
      </c>
      <c r="F56" s="12">
        <v>12590245.661</v>
      </c>
      <c r="G56" s="12">
        <v>12590245.661</v>
      </c>
      <c r="H56" s="12">
        <f t="shared" si="1"/>
        <v>0</v>
      </c>
      <c r="I56" s="7">
        <v>0</v>
      </c>
    </row>
    <row r="57" spans="1:9" s="3" customFormat="1" ht="15" customHeight="1">
      <c r="A57" s="11" t="s">
        <v>10</v>
      </c>
      <c r="B57" s="32" t="s">
        <v>314</v>
      </c>
      <c r="C57" s="57">
        <v>3.375</v>
      </c>
      <c r="D57" s="58" t="s">
        <v>255</v>
      </c>
      <c r="E57" s="37">
        <v>40923</v>
      </c>
      <c r="F57" s="12">
        <v>6735424.541</v>
      </c>
      <c r="G57" s="12">
        <v>6735424.541</v>
      </c>
      <c r="H57" s="12">
        <f>SUM(F57-G57)</f>
        <v>0</v>
      </c>
      <c r="I57" s="7">
        <v>0</v>
      </c>
    </row>
    <row r="58" spans="1:9" s="3" customFormat="1" ht="15" customHeight="1">
      <c r="A58" s="11" t="s">
        <v>317</v>
      </c>
      <c r="B58" s="32" t="s">
        <v>25</v>
      </c>
      <c r="C58" s="57">
        <v>3</v>
      </c>
      <c r="D58" s="58" t="s">
        <v>256</v>
      </c>
      <c r="E58" s="37">
        <v>41105</v>
      </c>
      <c r="F58" s="12">
        <v>25499699.699</v>
      </c>
      <c r="G58" s="12">
        <v>25499699.699</v>
      </c>
      <c r="H58" s="12">
        <f>SUM(F58-G58)</f>
        <v>0</v>
      </c>
      <c r="I58" s="7">
        <v>0</v>
      </c>
    </row>
    <row r="59" spans="1:9" s="3" customFormat="1" ht="15" customHeight="1">
      <c r="A59" s="11" t="s">
        <v>11</v>
      </c>
      <c r="B59" s="32" t="s">
        <v>25</v>
      </c>
      <c r="C59" s="57">
        <v>1.875</v>
      </c>
      <c r="D59" s="58" t="s">
        <v>257</v>
      </c>
      <c r="E59" s="37">
        <v>41470</v>
      </c>
      <c r="F59" s="12">
        <v>21699422.122</v>
      </c>
      <c r="G59" s="12">
        <v>21699422.122</v>
      </c>
      <c r="H59" s="12">
        <f t="shared" si="1"/>
        <v>0</v>
      </c>
      <c r="I59" s="7">
        <v>0</v>
      </c>
    </row>
    <row r="60" spans="1:9" s="3" customFormat="1" ht="14.25" customHeight="1">
      <c r="A60" s="11" t="s">
        <v>12</v>
      </c>
      <c r="B60" s="32" t="s">
        <v>314</v>
      </c>
      <c r="C60" s="57">
        <v>2</v>
      </c>
      <c r="D60" s="58" t="s">
        <v>258</v>
      </c>
      <c r="E60" s="37">
        <v>41654</v>
      </c>
      <c r="F60" s="12">
        <v>22639683.836</v>
      </c>
      <c r="G60" s="12">
        <v>22639683.836</v>
      </c>
      <c r="H60" s="12">
        <f aca="true" t="shared" si="2" ref="H60:H67">SUM(F60-G60)</f>
        <v>0</v>
      </c>
      <c r="I60" s="7">
        <v>0</v>
      </c>
    </row>
    <row r="61" spans="1:9" s="3" customFormat="1" ht="15" customHeight="1">
      <c r="A61" s="11" t="s">
        <v>13</v>
      </c>
      <c r="B61" s="32" t="s">
        <v>30</v>
      </c>
      <c r="C61" s="57">
        <v>2</v>
      </c>
      <c r="D61" s="58" t="s">
        <v>259</v>
      </c>
      <c r="E61" s="37">
        <v>41835</v>
      </c>
      <c r="F61" s="12">
        <v>20079861.257</v>
      </c>
      <c r="G61" s="12">
        <v>20079861.257</v>
      </c>
      <c r="H61" s="12">
        <f t="shared" si="2"/>
        <v>0</v>
      </c>
      <c r="I61" s="7">
        <v>0</v>
      </c>
    </row>
    <row r="62" spans="1:9" s="3" customFormat="1" ht="15" customHeight="1">
      <c r="A62" s="11" t="s">
        <v>14</v>
      </c>
      <c r="B62" s="32" t="s">
        <v>314</v>
      </c>
      <c r="C62" s="57">
        <v>1.625</v>
      </c>
      <c r="D62" s="58" t="s">
        <v>260</v>
      </c>
      <c r="E62" s="37">
        <v>42019</v>
      </c>
      <c r="F62" s="12">
        <v>19821356.468</v>
      </c>
      <c r="G62" s="12">
        <v>19821356.468</v>
      </c>
      <c r="H62" s="12">
        <f t="shared" si="2"/>
        <v>0</v>
      </c>
      <c r="I62" s="7">
        <v>0</v>
      </c>
    </row>
    <row r="63" spans="1:9" s="3" customFormat="1" ht="15" customHeight="1">
      <c r="A63" s="11" t="s">
        <v>187</v>
      </c>
      <c r="B63" s="32" t="s">
        <v>30</v>
      </c>
      <c r="C63" s="57">
        <v>1.875</v>
      </c>
      <c r="D63" s="58" t="s">
        <v>188</v>
      </c>
      <c r="E63" s="37">
        <v>42200</v>
      </c>
      <c r="F63" s="12">
        <v>17408631.877</v>
      </c>
      <c r="G63" s="12">
        <v>17408631.877</v>
      </c>
      <c r="H63" s="12">
        <f t="shared" si="2"/>
        <v>0</v>
      </c>
      <c r="I63" s="7">
        <v>0</v>
      </c>
    </row>
    <row r="64" spans="1:9" s="3" customFormat="1" ht="15" customHeight="1">
      <c r="A64" s="11" t="s">
        <v>37</v>
      </c>
      <c r="B64" s="32"/>
      <c r="C64" s="57">
        <v>2.375</v>
      </c>
      <c r="D64" s="58" t="s">
        <v>261</v>
      </c>
      <c r="E64" s="34">
        <v>45672</v>
      </c>
      <c r="F64" s="12">
        <v>29588710.574</v>
      </c>
      <c r="G64" s="12">
        <v>29588710.574</v>
      </c>
      <c r="H64" s="12">
        <f t="shared" si="2"/>
        <v>0</v>
      </c>
      <c r="I64" s="7">
        <v>0</v>
      </c>
    </row>
    <row r="65" spans="1:9" s="3" customFormat="1" ht="15" customHeight="1">
      <c r="A65" s="11" t="s">
        <v>15</v>
      </c>
      <c r="B65" s="32"/>
      <c r="C65" s="57">
        <v>3.625</v>
      </c>
      <c r="D65" s="58" t="s">
        <v>262</v>
      </c>
      <c r="E65" s="34">
        <v>46858</v>
      </c>
      <c r="F65" s="12">
        <v>20669356.661</v>
      </c>
      <c r="G65" s="12">
        <v>20663199.011</v>
      </c>
      <c r="H65" s="12">
        <f t="shared" si="2"/>
        <v>6157.64999999851</v>
      </c>
      <c r="I65" s="7">
        <v>0</v>
      </c>
    </row>
    <row r="66" spans="1:9" s="3" customFormat="1" ht="15" customHeight="1">
      <c r="A66" s="11" t="s">
        <v>16</v>
      </c>
      <c r="B66" s="32"/>
      <c r="C66" s="57">
        <v>3.875</v>
      </c>
      <c r="D66" s="58" t="s">
        <v>263</v>
      </c>
      <c r="E66" s="34">
        <v>47223</v>
      </c>
      <c r="F66" s="12">
        <v>23623423.732</v>
      </c>
      <c r="G66" s="12">
        <v>23471967.482</v>
      </c>
      <c r="H66" s="12">
        <f t="shared" si="2"/>
        <v>151456.25</v>
      </c>
      <c r="I66" s="7">
        <v>0</v>
      </c>
    </row>
    <row r="67" spans="1:9" s="3" customFormat="1" ht="15" customHeight="1">
      <c r="A67" s="11" t="s">
        <v>17</v>
      </c>
      <c r="B67" s="32"/>
      <c r="C67" s="57">
        <v>3.375</v>
      </c>
      <c r="D67" s="58" t="s">
        <v>264</v>
      </c>
      <c r="E67" s="34">
        <v>48319</v>
      </c>
      <c r="F67" s="12">
        <v>5624629.872</v>
      </c>
      <c r="G67" s="12">
        <v>5624629.872</v>
      </c>
      <c r="H67" s="12">
        <f t="shared" si="2"/>
        <v>0</v>
      </c>
      <c r="I67" s="7">
        <v>0</v>
      </c>
    </row>
    <row r="68" spans="1:9" s="3" customFormat="1" ht="30" customHeight="1">
      <c r="A68" s="19" t="s">
        <v>18</v>
      </c>
      <c r="B68" s="32"/>
      <c r="C68" s="35"/>
      <c r="D68" s="33" t="s">
        <v>57</v>
      </c>
      <c r="E68" s="37"/>
      <c r="F68" s="12">
        <f>SUM(F51:F67)</f>
        <v>328677780.837</v>
      </c>
      <c r="G68" s="12">
        <f>SUM(G51:G67)</f>
        <v>328395658.3769999</v>
      </c>
      <c r="H68" s="12">
        <f>SUM(H51:H67)</f>
        <v>282122.4600000009</v>
      </c>
      <c r="I68" s="7">
        <v>0</v>
      </c>
    </row>
    <row r="69" spans="1:9" s="3" customFormat="1" ht="15.75" customHeight="1">
      <c r="A69" s="19"/>
      <c r="B69" s="32"/>
      <c r="C69" s="45"/>
      <c r="D69" s="46"/>
      <c r="E69" s="37"/>
      <c r="F69" s="12"/>
      <c r="G69" s="12"/>
      <c r="H69" s="12"/>
      <c r="I69" s="7"/>
    </row>
    <row r="70" spans="1:9" s="3" customFormat="1" ht="15.75" customHeight="1">
      <c r="A70" s="19"/>
      <c r="B70" s="32"/>
      <c r="C70" s="45"/>
      <c r="D70" s="44"/>
      <c r="E70" s="47"/>
      <c r="F70" s="14"/>
      <c r="G70" s="14"/>
      <c r="H70" s="14"/>
      <c r="I70" s="14"/>
    </row>
    <row r="71" spans="1:9" s="3" customFormat="1" ht="15.75" customHeight="1">
      <c r="A71" s="19"/>
      <c r="B71" s="32"/>
      <c r="C71" s="45"/>
      <c r="D71" s="44"/>
      <c r="E71" s="47"/>
      <c r="F71" s="14"/>
      <c r="G71" s="14"/>
      <c r="H71" s="14"/>
      <c r="I71" s="14"/>
    </row>
    <row r="72" spans="1:9" s="3" customFormat="1" ht="15.75" customHeight="1">
      <c r="A72" s="19"/>
      <c r="B72" s="32"/>
      <c r="C72" s="45"/>
      <c r="D72" s="44"/>
      <c r="E72" s="47"/>
      <c r="F72" s="14"/>
      <c r="G72" s="14"/>
      <c r="H72" s="14"/>
      <c r="I72" s="14"/>
    </row>
    <row r="73" spans="1:9" s="3" customFormat="1" ht="15.75" customHeight="1">
      <c r="A73" s="19"/>
      <c r="B73" s="32"/>
      <c r="C73" s="45"/>
      <c r="D73" s="44"/>
      <c r="E73" s="47"/>
      <c r="F73" s="14"/>
      <c r="G73" s="14"/>
      <c r="H73" s="14"/>
      <c r="I73" s="14"/>
    </row>
    <row r="74" spans="1:9" s="3" customFormat="1" ht="15.75" customHeight="1">
      <c r="A74" s="19"/>
      <c r="B74" s="32"/>
      <c r="C74" s="45"/>
      <c r="D74" s="44"/>
      <c r="E74" s="47"/>
      <c r="F74" s="14"/>
      <c r="G74" s="14"/>
      <c r="H74" s="14"/>
      <c r="I74" s="14"/>
    </row>
    <row r="75" spans="1:9" s="3" customFormat="1" ht="15.75" customHeight="1">
      <c r="A75" s="19"/>
      <c r="B75" s="32"/>
      <c r="C75" s="45"/>
      <c r="D75" s="44"/>
      <c r="E75" s="47"/>
      <c r="F75" s="14"/>
      <c r="G75" s="14"/>
      <c r="H75" s="14"/>
      <c r="I75" s="14"/>
    </row>
    <row r="76" spans="1:9" s="3" customFormat="1" ht="15.75" customHeight="1">
      <c r="A76" s="19"/>
      <c r="B76" s="32"/>
      <c r="C76" s="45"/>
      <c r="D76" s="44"/>
      <c r="E76" s="47"/>
      <c r="F76" s="14"/>
      <c r="G76" s="14"/>
      <c r="H76" s="14"/>
      <c r="I76" s="14"/>
    </row>
    <row r="77" spans="1:9" s="3" customFormat="1" ht="15.75" customHeight="1">
      <c r="A77" s="19"/>
      <c r="B77" s="32"/>
      <c r="C77" s="45"/>
      <c r="D77" s="44"/>
      <c r="E77" s="47"/>
      <c r="F77" s="14"/>
      <c r="G77" s="14"/>
      <c r="H77" s="14"/>
      <c r="I77" s="14"/>
    </row>
    <row r="78" spans="1:9" s="3" customFormat="1" ht="15.75" customHeight="1">
      <c r="A78" s="19"/>
      <c r="B78" s="32"/>
      <c r="C78" s="45"/>
      <c r="D78" s="44"/>
      <c r="E78" s="47"/>
      <c r="F78" s="14"/>
      <c r="G78" s="14"/>
      <c r="H78" s="14"/>
      <c r="I78" s="14"/>
    </row>
    <row r="79" spans="1:9" s="3" customFormat="1" ht="15.75" customHeight="1">
      <c r="A79" s="19"/>
      <c r="B79" s="32"/>
      <c r="C79" s="45"/>
      <c r="D79" s="44"/>
      <c r="E79" s="47"/>
      <c r="F79" s="14"/>
      <c r="G79" s="14"/>
      <c r="H79" s="14"/>
      <c r="I79" s="14"/>
    </row>
    <row r="80" spans="1:9" s="3" customFormat="1" ht="15.75" customHeight="1">
      <c r="A80" s="19"/>
      <c r="B80" s="32"/>
      <c r="C80" s="45"/>
      <c r="D80" s="44"/>
      <c r="E80" s="47"/>
      <c r="F80" s="14"/>
      <c r="G80" s="14"/>
      <c r="H80" s="14"/>
      <c r="I80" s="14"/>
    </row>
    <row r="81" spans="1:9" s="3" customFormat="1" ht="15.75" customHeight="1">
      <c r="A81" s="19"/>
      <c r="B81" s="32"/>
      <c r="C81" s="45"/>
      <c r="D81" s="44"/>
      <c r="E81" s="47"/>
      <c r="F81" s="14"/>
      <c r="G81" s="14"/>
      <c r="H81" s="14"/>
      <c r="I81" s="14"/>
    </row>
    <row r="82" spans="1:9" s="3" customFormat="1" ht="15.75" customHeight="1">
      <c r="A82" s="19"/>
      <c r="B82" s="32"/>
      <c r="C82" s="45"/>
      <c r="D82" s="44"/>
      <c r="E82" s="47"/>
      <c r="F82" s="14"/>
      <c r="G82" s="14"/>
      <c r="H82" s="14"/>
      <c r="I82" s="14"/>
    </row>
    <row r="83" spans="1:9" s="3" customFormat="1" ht="15.75" customHeight="1">
      <c r="A83" s="19"/>
      <c r="B83" s="32"/>
      <c r="C83" s="45"/>
      <c r="D83" s="44"/>
      <c r="E83" s="47"/>
      <c r="F83" s="14"/>
      <c r="G83" s="14"/>
      <c r="H83" s="14"/>
      <c r="I83" s="14"/>
    </row>
    <row r="84" spans="1:9" s="3" customFormat="1" ht="15.75" customHeight="1">
      <c r="A84" s="19"/>
      <c r="B84" s="32"/>
      <c r="C84" s="45"/>
      <c r="D84" s="44"/>
      <c r="E84" s="47"/>
      <c r="F84" s="14"/>
      <c r="G84" s="14"/>
      <c r="H84" s="14"/>
      <c r="I84" s="14"/>
    </row>
    <row r="85" spans="1:9" s="3" customFormat="1" ht="15.75" customHeight="1">
      <c r="A85" s="19"/>
      <c r="B85" s="32"/>
      <c r="C85" s="45"/>
      <c r="D85" s="44"/>
      <c r="E85" s="47"/>
      <c r="F85" s="14"/>
      <c r="G85" s="14"/>
      <c r="H85" s="14"/>
      <c r="I85" s="14"/>
    </row>
    <row r="86" spans="1:9" s="3" customFormat="1" ht="15.75" customHeight="1">
      <c r="A86" s="19"/>
      <c r="B86" s="32"/>
      <c r="C86" s="45"/>
      <c r="D86" s="44"/>
      <c r="E86" s="47"/>
      <c r="F86" s="14"/>
      <c r="G86" s="14"/>
      <c r="H86" s="14"/>
      <c r="I86" s="14"/>
    </row>
    <row r="87" spans="6:16" s="10" customFormat="1" ht="15.75" customHeight="1">
      <c r="F87" s="52"/>
      <c r="G87" s="53"/>
      <c r="H87" s="53"/>
      <c r="I87" s="54"/>
      <c r="J87" s="55"/>
      <c r="K87" s="9"/>
      <c r="L87" s="15"/>
      <c r="M87" s="9"/>
      <c r="N87" s="15"/>
      <c r="O87" s="9"/>
      <c r="P87" s="9"/>
    </row>
    <row r="88" spans="1:16" s="3" customFormat="1" ht="15.75" customHeight="1" thickBot="1">
      <c r="A88" s="8"/>
      <c r="B88" s="8"/>
      <c r="C88" s="8"/>
      <c r="D88" s="8"/>
      <c r="E88" s="8"/>
      <c r="F88" s="48"/>
      <c r="G88" s="49"/>
      <c r="H88" s="49"/>
      <c r="I88" s="50"/>
      <c r="J88" s="51"/>
      <c r="K88" s="9"/>
      <c r="L88" s="15"/>
      <c r="M88" s="9"/>
      <c r="N88" s="15"/>
      <c r="O88" s="9"/>
      <c r="P88" s="9"/>
    </row>
    <row r="89" spans="1:10" s="10" customFormat="1" ht="18.75" customHeight="1" thickTop="1">
      <c r="A89" s="72"/>
      <c r="B89" s="73" t="s">
        <v>9</v>
      </c>
      <c r="C89" s="73"/>
      <c r="D89" s="73"/>
      <c r="E89" s="74"/>
      <c r="F89" s="74"/>
      <c r="G89" s="74"/>
      <c r="H89" s="74"/>
      <c r="I89" s="74"/>
      <c r="J89" s="72"/>
    </row>
    <row r="90" spans="4:10" s="3" customFormat="1" ht="30" customHeight="1">
      <c r="D90" s="24" t="s">
        <v>142</v>
      </c>
      <c r="E90" s="4"/>
      <c r="F90" s="25" t="s">
        <v>315</v>
      </c>
      <c r="G90" s="2"/>
      <c r="H90" s="2"/>
      <c r="I90" s="16"/>
      <c r="J90" s="20"/>
    </row>
    <row r="91" spans="1:10" s="3" customFormat="1" ht="15" customHeight="1">
      <c r="A91" s="2" t="s">
        <v>302</v>
      </c>
      <c r="B91" s="2"/>
      <c r="C91" s="2"/>
      <c r="D91" s="24" t="s">
        <v>143</v>
      </c>
      <c r="E91" s="24" t="s">
        <v>144</v>
      </c>
      <c r="F91" s="4"/>
      <c r="I91" s="26" t="s">
        <v>104</v>
      </c>
      <c r="J91" s="21"/>
    </row>
    <row r="92" spans="4:10" s="3" customFormat="1" ht="15" customHeight="1">
      <c r="D92" s="24" t="s">
        <v>200</v>
      </c>
      <c r="E92" s="4"/>
      <c r="F92" s="27" t="s">
        <v>201</v>
      </c>
      <c r="G92" s="27" t="s">
        <v>202</v>
      </c>
      <c r="H92" s="27" t="s">
        <v>202</v>
      </c>
      <c r="I92" s="28" t="s">
        <v>301</v>
      </c>
      <c r="J92" s="1"/>
    </row>
    <row r="93" spans="1:10" s="3" customFormat="1" ht="15" customHeight="1">
      <c r="A93" s="5"/>
      <c r="B93" s="5"/>
      <c r="C93" s="5"/>
      <c r="D93" s="6"/>
      <c r="E93" s="6"/>
      <c r="F93" s="29" t="s">
        <v>58</v>
      </c>
      <c r="G93" s="30" t="s">
        <v>206</v>
      </c>
      <c r="H93" s="30" t="s">
        <v>207</v>
      </c>
      <c r="I93" s="31"/>
      <c r="J93" s="23"/>
    </row>
    <row r="94" spans="1:10" s="3" customFormat="1" ht="28.5" customHeight="1">
      <c r="A94" s="11" t="s">
        <v>308</v>
      </c>
      <c r="D94" s="4"/>
      <c r="E94" s="4"/>
      <c r="F94" s="4"/>
      <c r="G94" s="4"/>
      <c r="H94" s="4"/>
      <c r="I94" s="7"/>
      <c r="J94" s="20"/>
    </row>
    <row r="95" spans="1:10" s="3" customFormat="1" ht="15" customHeight="1">
      <c r="A95" s="11" t="s">
        <v>299</v>
      </c>
      <c r="B95" s="2" t="s">
        <v>309</v>
      </c>
      <c r="C95" s="32" t="s">
        <v>310</v>
      </c>
      <c r="D95" s="4"/>
      <c r="E95" s="4"/>
      <c r="F95" s="4"/>
      <c r="G95" s="4"/>
      <c r="H95" s="4"/>
      <c r="I95" s="7"/>
      <c r="J95" s="20"/>
    </row>
    <row r="96" spans="1:9" s="3" customFormat="1" ht="14.25" customHeight="1">
      <c r="A96" s="11" t="s">
        <v>105</v>
      </c>
      <c r="B96" s="32" t="s">
        <v>303</v>
      </c>
      <c r="C96" s="57">
        <v>1.875</v>
      </c>
      <c r="D96" s="58" t="s">
        <v>284</v>
      </c>
      <c r="E96" s="34">
        <v>38748</v>
      </c>
      <c r="F96" s="12">
        <v>32533188</v>
      </c>
      <c r="G96" s="12">
        <v>32533188</v>
      </c>
      <c r="H96" s="12">
        <f aca="true" t="shared" si="3" ref="H96:H155">SUM(F96-G96)</f>
        <v>0</v>
      </c>
      <c r="I96" s="7">
        <v>0</v>
      </c>
    </row>
    <row r="97" spans="1:9" s="3" customFormat="1" ht="14.25" customHeight="1">
      <c r="A97" s="41" t="s">
        <v>34</v>
      </c>
      <c r="B97" s="32" t="s">
        <v>314</v>
      </c>
      <c r="C97" s="57">
        <v>5.625</v>
      </c>
      <c r="D97" s="58" t="s">
        <v>285</v>
      </c>
      <c r="E97" s="34">
        <v>38763</v>
      </c>
      <c r="F97" s="12">
        <v>15513587</v>
      </c>
      <c r="G97" s="12">
        <v>14385914</v>
      </c>
      <c r="H97" s="12">
        <f t="shared" si="3"/>
        <v>1127673</v>
      </c>
      <c r="I97" s="7">
        <v>89560</v>
      </c>
    </row>
    <row r="98" spans="1:9" s="3" customFormat="1" ht="14.25" customHeight="1">
      <c r="A98" s="11" t="s">
        <v>39</v>
      </c>
      <c r="B98" s="32" t="s">
        <v>304</v>
      </c>
      <c r="C98" s="57">
        <v>1.625</v>
      </c>
      <c r="D98" s="58" t="s">
        <v>286</v>
      </c>
      <c r="E98" s="34">
        <v>38776</v>
      </c>
      <c r="F98" s="12">
        <v>34001950</v>
      </c>
      <c r="G98" s="12">
        <v>34000350</v>
      </c>
      <c r="H98" s="12">
        <f t="shared" si="3"/>
        <v>1600</v>
      </c>
      <c r="I98" s="7">
        <v>0</v>
      </c>
    </row>
    <row r="99" spans="1:9" s="3" customFormat="1" ht="14.25" customHeight="1">
      <c r="A99" s="11" t="s">
        <v>106</v>
      </c>
      <c r="B99" s="32" t="s">
        <v>19</v>
      </c>
      <c r="C99" s="57">
        <v>1.5</v>
      </c>
      <c r="D99" s="58" t="s">
        <v>287</v>
      </c>
      <c r="E99" s="34">
        <v>38807</v>
      </c>
      <c r="F99" s="12">
        <v>34338606</v>
      </c>
      <c r="G99" s="12">
        <v>34338606</v>
      </c>
      <c r="H99" s="12">
        <f t="shared" si="3"/>
        <v>0</v>
      </c>
      <c r="I99" s="7">
        <v>0</v>
      </c>
    </row>
    <row r="100" spans="1:9" s="3" customFormat="1" ht="14.25" customHeight="1">
      <c r="A100" s="11" t="s">
        <v>107</v>
      </c>
      <c r="B100" s="32" t="s">
        <v>21</v>
      </c>
      <c r="C100" s="57">
        <v>2.25</v>
      </c>
      <c r="D100" s="58" t="s">
        <v>288</v>
      </c>
      <c r="E100" s="34">
        <v>38837</v>
      </c>
      <c r="F100" s="12">
        <v>34334801</v>
      </c>
      <c r="G100" s="12">
        <v>34334801</v>
      </c>
      <c r="H100" s="12">
        <f>SUM(F100-G100)</f>
        <v>0</v>
      </c>
      <c r="I100" s="7">
        <v>0</v>
      </c>
    </row>
    <row r="101" spans="1:9" s="3" customFormat="1" ht="14.25" customHeight="1">
      <c r="A101" s="11" t="s">
        <v>38</v>
      </c>
      <c r="B101" s="32" t="s">
        <v>20</v>
      </c>
      <c r="C101" s="57">
        <v>6.875</v>
      </c>
      <c r="D101" s="58" t="s">
        <v>289</v>
      </c>
      <c r="E101" s="37">
        <v>38852</v>
      </c>
      <c r="F101" s="12">
        <v>16015475</v>
      </c>
      <c r="G101" s="12">
        <v>13660873</v>
      </c>
      <c r="H101" s="12">
        <f t="shared" si="3"/>
        <v>2354602</v>
      </c>
      <c r="I101" s="7">
        <v>10080</v>
      </c>
    </row>
    <row r="102" spans="1:9" s="3" customFormat="1" ht="14.25" customHeight="1">
      <c r="A102" s="41" t="s">
        <v>166</v>
      </c>
      <c r="B102" s="32" t="s">
        <v>312</v>
      </c>
      <c r="C102" s="57">
        <v>4.625</v>
      </c>
      <c r="D102" s="58" t="s">
        <v>290</v>
      </c>
      <c r="E102" s="37">
        <v>38852</v>
      </c>
      <c r="F102" s="12">
        <v>27797852</v>
      </c>
      <c r="G102" s="12">
        <v>27771018</v>
      </c>
      <c r="H102" s="12">
        <f t="shared" si="3"/>
        <v>26834</v>
      </c>
      <c r="I102" s="7">
        <v>0</v>
      </c>
    </row>
    <row r="103" spans="1:9" s="3" customFormat="1" ht="14.25" customHeight="1">
      <c r="A103" s="11" t="s">
        <v>156</v>
      </c>
      <c r="B103" s="32" t="s">
        <v>23</v>
      </c>
      <c r="C103" s="57">
        <v>2</v>
      </c>
      <c r="D103" s="58" t="s">
        <v>291</v>
      </c>
      <c r="E103" s="37">
        <v>38852</v>
      </c>
      <c r="F103" s="12">
        <v>22391759</v>
      </c>
      <c r="G103" s="12">
        <v>22225359</v>
      </c>
      <c r="H103" s="12">
        <f t="shared" si="3"/>
        <v>166400</v>
      </c>
      <c r="I103" s="7">
        <v>0</v>
      </c>
    </row>
    <row r="104" spans="1:9" s="3" customFormat="1" ht="14.25" customHeight="1">
      <c r="A104" s="11" t="s">
        <v>108</v>
      </c>
      <c r="B104" s="32" t="s">
        <v>22</v>
      </c>
      <c r="C104" s="57">
        <v>2.5</v>
      </c>
      <c r="D104" s="58" t="s">
        <v>292</v>
      </c>
      <c r="E104" s="37">
        <v>38868</v>
      </c>
      <c r="F104" s="12">
        <v>31307947</v>
      </c>
      <c r="G104" s="12">
        <v>31094747</v>
      </c>
      <c r="H104" s="12">
        <f>SUM(F104-G104)</f>
        <v>213200</v>
      </c>
      <c r="I104" s="7">
        <v>0</v>
      </c>
    </row>
    <row r="105" spans="1:9" s="3" customFormat="1" ht="14.25" customHeight="1">
      <c r="A105" s="11" t="s">
        <v>300</v>
      </c>
      <c r="B105" s="32" t="s">
        <v>24</v>
      </c>
      <c r="C105" s="57">
        <v>2.75</v>
      </c>
      <c r="D105" s="58" t="s">
        <v>293</v>
      </c>
      <c r="E105" s="37">
        <v>38898</v>
      </c>
      <c r="F105" s="12">
        <v>32587733</v>
      </c>
      <c r="G105" s="12">
        <v>32587733</v>
      </c>
      <c r="H105" s="12">
        <f>SUM(F105-G105)</f>
        <v>0</v>
      </c>
      <c r="I105" s="7">
        <v>0</v>
      </c>
    </row>
    <row r="106" spans="1:9" s="3" customFormat="1" ht="14.25" customHeight="1">
      <c r="A106" s="11" t="s">
        <v>157</v>
      </c>
      <c r="B106" s="32" t="s">
        <v>25</v>
      </c>
      <c r="C106" s="57">
        <v>7</v>
      </c>
      <c r="D106" s="58" t="s">
        <v>294</v>
      </c>
      <c r="E106" s="37">
        <v>38913</v>
      </c>
      <c r="F106" s="12">
        <v>22740446</v>
      </c>
      <c r="G106" s="12">
        <v>22514046</v>
      </c>
      <c r="H106" s="12">
        <f t="shared" si="3"/>
        <v>226400</v>
      </c>
      <c r="I106" s="7">
        <v>0</v>
      </c>
    </row>
    <row r="107" spans="1:9" s="3" customFormat="1" ht="14.25" customHeight="1">
      <c r="A107" s="11" t="s">
        <v>59</v>
      </c>
      <c r="B107" s="32" t="s">
        <v>26</v>
      </c>
      <c r="C107" s="57">
        <v>2.75</v>
      </c>
      <c r="D107" s="58" t="s">
        <v>295</v>
      </c>
      <c r="E107" s="37">
        <v>38929</v>
      </c>
      <c r="F107" s="12">
        <v>31010881</v>
      </c>
      <c r="G107" s="12">
        <v>31010881</v>
      </c>
      <c r="H107" s="12">
        <f>SUM(F107-G107)</f>
        <v>0</v>
      </c>
      <c r="I107" s="7">
        <v>0</v>
      </c>
    </row>
    <row r="108" spans="1:9" s="3" customFormat="1" ht="14.25" customHeight="1">
      <c r="A108" s="11" t="s">
        <v>109</v>
      </c>
      <c r="B108" s="32" t="s">
        <v>28</v>
      </c>
      <c r="C108" s="57">
        <v>2.375</v>
      </c>
      <c r="D108" s="58" t="s">
        <v>296</v>
      </c>
      <c r="E108" s="37">
        <v>38944</v>
      </c>
      <c r="F108" s="12">
        <v>27909346</v>
      </c>
      <c r="G108" s="12">
        <v>27505456</v>
      </c>
      <c r="H108" s="12">
        <f t="shared" si="3"/>
        <v>403890</v>
      </c>
      <c r="I108" s="7">
        <v>8000</v>
      </c>
    </row>
    <row r="109" spans="1:9" s="3" customFormat="1" ht="14.25" customHeight="1">
      <c r="A109" s="11" t="s">
        <v>110</v>
      </c>
      <c r="B109" s="32" t="s">
        <v>27</v>
      </c>
      <c r="C109" s="57">
        <v>2.375</v>
      </c>
      <c r="D109" s="58" t="s">
        <v>297</v>
      </c>
      <c r="E109" s="37">
        <v>38960</v>
      </c>
      <c r="F109" s="12">
        <v>31814087</v>
      </c>
      <c r="G109" s="12">
        <v>31814087</v>
      </c>
      <c r="H109" s="12">
        <f>SUM(F109-G109)</f>
        <v>0</v>
      </c>
      <c r="I109" s="7">
        <v>0</v>
      </c>
    </row>
    <row r="110" spans="1:9" s="3" customFormat="1" ht="14.25" customHeight="1">
      <c r="A110" s="11" t="s">
        <v>111</v>
      </c>
      <c r="B110" s="32" t="s">
        <v>29</v>
      </c>
      <c r="C110" s="57">
        <v>2.5</v>
      </c>
      <c r="D110" s="58" t="s">
        <v>210</v>
      </c>
      <c r="E110" s="37">
        <v>38990</v>
      </c>
      <c r="F110" s="12">
        <v>31656294</v>
      </c>
      <c r="G110" s="12">
        <v>31656294</v>
      </c>
      <c r="H110" s="12">
        <f>SUM(F110-G110)</f>
        <v>0</v>
      </c>
      <c r="I110" s="7">
        <v>0</v>
      </c>
    </row>
    <row r="111" spans="1:9" s="3" customFormat="1" ht="14.25" customHeight="1">
      <c r="A111" s="11" t="s">
        <v>103</v>
      </c>
      <c r="B111" s="32" t="s">
        <v>30</v>
      </c>
      <c r="C111" s="57">
        <v>6.5</v>
      </c>
      <c r="D111" s="58" t="s">
        <v>211</v>
      </c>
      <c r="E111" s="37">
        <v>39005</v>
      </c>
      <c r="F111" s="12">
        <v>22459675</v>
      </c>
      <c r="G111" s="12">
        <v>22391053</v>
      </c>
      <c r="H111" s="12">
        <f t="shared" si="3"/>
        <v>68622</v>
      </c>
      <c r="I111" s="7">
        <v>0</v>
      </c>
    </row>
    <row r="112" spans="1:9" s="3" customFormat="1" ht="14.25" customHeight="1">
      <c r="A112" s="11" t="s">
        <v>195</v>
      </c>
      <c r="B112" s="32" t="s">
        <v>196</v>
      </c>
      <c r="C112" s="57">
        <v>2.5</v>
      </c>
      <c r="D112" s="58" t="s">
        <v>212</v>
      </c>
      <c r="E112" s="37">
        <v>39021</v>
      </c>
      <c r="F112" s="12">
        <v>29568526</v>
      </c>
      <c r="G112" s="12">
        <v>29568526</v>
      </c>
      <c r="H112" s="12">
        <f>SUM(F112-G112)</f>
        <v>0</v>
      </c>
      <c r="I112" s="7">
        <v>0</v>
      </c>
    </row>
    <row r="113" spans="1:9" s="3" customFormat="1" ht="14.25" customHeight="1">
      <c r="A113" s="11" t="s">
        <v>197</v>
      </c>
      <c r="B113" s="32" t="s">
        <v>191</v>
      </c>
      <c r="C113" s="57">
        <v>3.5</v>
      </c>
      <c r="D113" s="58" t="s">
        <v>213</v>
      </c>
      <c r="E113" s="37">
        <v>39036</v>
      </c>
      <c r="F113" s="12">
        <v>35380129</v>
      </c>
      <c r="G113" s="12">
        <v>34277772</v>
      </c>
      <c r="H113" s="12">
        <f t="shared" si="3"/>
        <v>1102357</v>
      </c>
      <c r="I113" s="7">
        <v>27100</v>
      </c>
    </row>
    <row r="114" spans="1:9" s="3" customFormat="1" ht="14.25" customHeight="1">
      <c r="A114" s="11" t="s">
        <v>8</v>
      </c>
      <c r="B114" s="32" t="s">
        <v>313</v>
      </c>
      <c r="C114" s="57">
        <v>2.625</v>
      </c>
      <c r="D114" s="58" t="s">
        <v>214</v>
      </c>
      <c r="E114" s="37">
        <v>39036</v>
      </c>
      <c r="F114" s="12">
        <v>26535905</v>
      </c>
      <c r="G114" s="12">
        <v>26115265</v>
      </c>
      <c r="H114" s="12">
        <f t="shared" si="3"/>
        <v>420640</v>
      </c>
      <c r="I114" s="7">
        <v>0</v>
      </c>
    </row>
    <row r="115" spans="1:9" s="3" customFormat="1" ht="14.25" customHeight="1">
      <c r="A115" s="11" t="s">
        <v>112</v>
      </c>
      <c r="B115" s="32" t="s">
        <v>311</v>
      </c>
      <c r="C115" s="57">
        <v>2.875</v>
      </c>
      <c r="D115" s="58" t="s">
        <v>215</v>
      </c>
      <c r="E115" s="37">
        <v>39051</v>
      </c>
      <c r="F115" s="12">
        <v>30049344</v>
      </c>
      <c r="G115" s="12">
        <v>30001344</v>
      </c>
      <c r="H115" s="12">
        <f>SUM(F115-G115)</f>
        <v>48000</v>
      </c>
      <c r="I115" s="7">
        <v>0</v>
      </c>
    </row>
    <row r="116" spans="1:9" s="3" customFormat="1" ht="14.25" customHeight="1">
      <c r="A116" s="11" t="s">
        <v>113</v>
      </c>
      <c r="B116" s="32" t="s">
        <v>31</v>
      </c>
      <c r="C116" s="57">
        <v>3</v>
      </c>
      <c r="D116" s="58" t="s">
        <v>216</v>
      </c>
      <c r="E116" s="37">
        <v>39082</v>
      </c>
      <c r="F116" s="12">
        <v>31951752</v>
      </c>
      <c r="G116" s="12">
        <v>31951752</v>
      </c>
      <c r="H116" s="12">
        <f>SUM(F116-G116)</f>
        <v>0</v>
      </c>
      <c r="I116" s="7">
        <v>0</v>
      </c>
    </row>
    <row r="117" spans="1:9" s="3" customFormat="1" ht="14.25" customHeight="1">
      <c r="A117" s="11" t="s">
        <v>114</v>
      </c>
      <c r="B117" s="32" t="s">
        <v>19</v>
      </c>
      <c r="C117" s="57">
        <v>3.125</v>
      </c>
      <c r="D117" s="58" t="s">
        <v>217</v>
      </c>
      <c r="E117" s="37">
        <v>39113</v>
      </c>
      <c r="F117" s="12">
        <v>29026959</v>
      </c>
      <c r="G117" s="12">
        <v>29026959</v>
      </c>
      <c r="H117" s="12">
        <f>SUM(F117-G117)</f>
        <v>0</v>
      </c>
      <c r="I117" s="7">
        <v>0</v>
      </c>
    </row>
    <row r="118" spans="1:9" s="3" customFormat="1" ht="14.25" customHeight="1">
      <c r="A118" s="11" t="s">
        <v>192</v>
      </c>
      <c r="B118" s="32" t="s">
        <v>20</v>
      </c>
      <c r="C118" s="57">
        <v>6.25</v>
      </c>
      <c r="D118" s="58" t="s">
        <v>218</v>
      </c>
      <c r="E118" s="37">
        <v>39128</v>
      </c>
      <c r="F118" s="12">
        <v>13103678</v>
      </c>
      <c r="G118" s="12">
        <v>12148976</v>
      </c>
      <c r="H118" s="12">
        <f t="shared" si="3"/>
        <v>954702</v>
      </c>
      <c r="I118" s="7">
        <v>1200</v>
      </c>
    </row>
    <row r="119" spans="1:9" s="3" customFormat="1" ht="14.25" customHeight="1">
      <c r="A119" s="11" t="s">
        <v>298</v>
      </c>
      <c r="B119" s="32" t="s">
        <v>28</v>
      </c>
      <c r="C119" s="57">
        <v>2.25</v>
      </c>
      <c r="D119" s="58" t="s">
        <v>219</v>
      </c>
      <c r="E119" s="37">
        <v>39128</v>
      </c>
      <c r="F119" s="12">
        <v>25469287</v>
      </c>
      <c r="G119" s="12">
        <v>25241487</v>
      </c>
      <c r="H119" s="12">
        <f t="shared" si="3"/>
        <v>227800</v>
      </c>
      <c r="I119" s="7">
        <v>0</v>
      </c>
    </row>
    <row r="120" spans="1:9" s="3" customFormat="1" ht="14.25" customHeight="1">
      <c r="A120" s="11" t="s">
        <v>115</v>
      </c>
      <c r="B120" s="32" t="s">
        <v>21</v>
      </c>
      <c r="C120" s="56">
        <v>3.375</v>
      </c>
      <c r="D120" s="58" t="s">
        <v>220</v>
      </c>
      <c r="E120" s="37">
        <v>39141</v>
      </c>
      <c r="F120" s="12">
        <v>32007046</v>
      </c>
      <c r="G120" s="12">
        <v>32007046</v>
      </c>
      <c r="H120" s="12">
        <f>SUM(F120-G120)</f>
        <v>0</v>
      </c>
      <c r="I120" s="7">
        <v>0</v>
      </c>
    </row>
    <row r="121" spans="1:9" s="3" customFormat="1" ht="14.25" customHeight="1">
      <c r="A121" s="11" t="s">
        <v>145</v>
      </c>
      <c r="B121" s="32" t="s">
        <v>22</v>
      </c>
      <c r="C121" s="56">
        <v>3.75</v>
      </c>
      <c r="D121" s="58" t="s">
        <v>146</v>
      </c>
      <c r="E121" s="37">
        <v>39172</v>
      </c>
      <c r="F121" s="12">
        <v>32000981</v>
      </c>
      <c r="G121" s="12">
        <v>32000981</v>
      </c>
      <c r="H121" s="12">
        <f>SUM(F121-G121)</f>
        <v>0</v>
      </c>
      <c r="I121" s="7">
        <v>0</v>
      </c>
    </row>
    <row r="122" spans="1:9" s="3" customFormat="1" ht="14.25" customHeight="1">
      <c r="A122" s="11" t="s">
        <v>328</v>
      </c>
      <c r="B122" s="32" t="s">
        <v>24</v>
      </c>
      <c r="C122" s="56">
        <v>3.625</v>
      </c>
      <c r="D122" s="58" t="s">
        <v>329</v>
      </c>
      <c r="E122" s="37">
        <v>39202</v>
      </c>
      <c r="F122" s="12">
        <v>31997895</v>
      </c>
      <c r="G122" s="12">
        <v>31997895</v>
      </c>
      <c r="H122" s="12">
        <f>SUM(F122-G122)</f>
        <v>0</v>
      </c>
      <c r="I122" s="7">
        <v>0</v>
      </c>
    </row>
    <row r="123" spans="1:9" s="3" customFormat="1" ht="14.25" customHeight="1">
      <c r="A123" s="11" t="s">
        <v>7</v>
      </c>
      <c r="B123" s="32" t="s">
        <v>25</v>
      </c>
      <c r="C123" s="57">
        <v>6.625</v>
      </c>
      <c r="D123" s="58" t="s">
        <v>221</v>
      </c>
      <c r="E123" s="37">
        <v>39217</v>
      </c>
      <c r="F123" s="12">
        <v>13958186</v>
      </c>
      <c r="G123" s="12">
        <v>12810901</v>
      </c>
      <c r="H123" s="12">
        <f t="shared" si="3"/>
        <v>1147285</v>
      </c>
      <c r="I123" s="7">
        <v>17600</v>
      </c>
    </row>
    <row r="124" spans="1:9" s="3" customFormat="1" ht="14.25" customHeight="1">
      <c r="A124" s="11" t="s">
        <v>154</v>
      </c>
      <c r="B124" s="32" t="s">
        <v>312</v>
      </c>
      <c r="C124" s="57">
        <v>4.375</v>
      </c>
      <c r="D124" s="58" t="s">
        <v>81</v>
      </c>
      <c r="E124" s="37">
        <v>39217</v>
      </c>
      <c r="F124" s="12">
        <v>24351431</v>
      </c>
      <c r="G124" s="12">
        <v>24295821</v>
      </c>
      <c r="H124" s="12">
        <f t="shared" si="3"/>
        <v>55610</v>
      </c>
      <c r="I124" s="7">
        <v>0</v>
      </c>
    </row>
    <row r="125" spans="1:9" s="3" customFormat="1" ht="14.25" customHeight="1">
      <c r="A125" s="11" t="s">
        <v>116</v>
      </c>
      <c r="B125" s="32" t="s">
        <v>313</v>
      </c>
      <c r="C125" s="57">
        <v>3.125</v>
      </c>
      <c r="D125" s="58" t="s">
        <v>82</v>
      </c>
      <c r="E125" s="37">
        <v>39217</v>
      </c>
      <c r="F125" s="12">
        <v>27564268</v>
      </c>
      <c r="G125" s="12">
        <v>26368919</v>
      </c>
      <c r="H125" s="12">
        <f>SUM(F125-G125)</f>
        <v>1195349</v>
      </c>
      <c r="I125" s="7">
        <v>0</v>
      </c>
    </row>
    <row r="126" spans="1:9" s="3" customFormat="1" ht="14.25" customHeight="1">
      <c r="A126" s="11" t="s">
        <v>336</v>
      </c>
      <c r="B126" s="32" t="s">
        <v>26</v>
      </c>
      <c r="C126" s="57">
        <v>3.5</v>
      </c>
      <c r="D126" s="58" t="s">
        <v>4</v>
      </c>
      <c r="E126" s="37">
        <v>39233</v>
      </c>
      <c r="F126" s="12">
        <v>29119184</v>
      </c>
      <c r="G126" s="12">
        <v>29119184</v>
      </c>
      <c r="H126" s="12">
        <f>SUM(F126-G126)</f>
        <v>0</v>
      </c>
      <c r="I126" s="7">
        <v>0</v>
      </c>
    </row>
    <row r="127" spans="1:9" s="3" customFormat="1" ht="14.25" customHeight="1">
      <c r="A127" s="11" t="s">
        <v>151</v>
      </c>
      <c r="B127" s="32" t="s">
        <v>27</v>
      </c>
      <c r="C127" s="57">
        <v>3.625</v>
      </c>
      <c r="D127" s="58" t="s">
        <v>152</v>
      </c>
      <c r="E127" s="37">
        <v>39263</v>
      </c>
      <c r="F127" s="12">
        <v>26664251</v>
      </c>
      <c r="G127" s="12">
        <v>26664251</v>
      </c>
      <c r="H127" s="12">
        <f>SUM(F127-G127)</f>
        <v>0</v>
      </c>
      <c r="I127" s="7">
        <v>0</v>
      </c>
    </row>
    <row r="128" spans="1:9" s="3" customFormat="1" ht="14.25" customHeight="1">
      <c r="A128" s="11" t="s">
        <v>66</v>
      </c>
      <c r="B128" s="32" t="s">
        <v>29</v>
      </c>
      <c r="C128" s="57">
        <v>3.875</v>
      </c>
      <c r="D128" s="58" t="s">
        <v>67</v>
      </c>
      <c r="E128" s="37">
        <v>39294</v>
      </c>
      <c r="F128" s="12">
        <v>25869508</v>
      </c>
      <c r="G128" s="12">
        <v>25869508</v>
      </c>
      <c r="H128" s="12">
        <f>SUM(F128-G128)</f>
        <v>0</v>
      </c>
      <c r="I128" s="7">
        <v>0</v>
      </c>
    </row>
    <row r="129" spans="1:9" s="3" customFormat="1" ht="12.75" customHeight="1">
      <c r="A129" s="41" t="s">
        <v>155</v>
      </c>
      <c r="B129" s="32" t="s">
        <v>30</v>
      </c>
      <c r="C129" s="57">
        <v>6.125</v>
      </c>
      <c r="D129" s="58" t="s">
        <v>83</v>
      </c>
      <c r="E129" s="37">
        <v>39309</v>
      </c>
      <c r="F129" s="12">
        <v>25636803</v>
      </c>
      <c r="G129" s="12">
        <v>23587976</v>
      </c>
      <c r="H129" s="12">
        <f t="shared" si="3"/>
        <v>2048827</v>
      </c>
      <c r="I129" s="7">
        <v>28647</v>
      </c>
    </row>
    <row r="130" spans="1:9" s="3" customFormat="1" ht="12.75" customHeight="1">
      <c r="A130" s="11" t="s">
        <v>40</v>
      </c>
      <c r="B130" s="32" t="s">
        <v>191</v>
      </c>
      <c r="C130" s="57">
        <v>3.25</v>
      </c>
      <c r="D130" s="58" t="s">
        <v>84</v>
      </c>
      <c r="E130" s="37">
        <v>39309</v>
      </c>
      <c r="F130" s="12">
        <v>25410844</v>
      </c>
      <c r="G130" s="12">
        <v>25393464</v>
      </c>
      <c r="H130" s="12">
        <f t="shared" si="3"/>
        <v>17380</v>
      </c>
      <c r="I130" s="7">
        <v>0</v>
      </c>
    </row>
    <row r="131" spans="1:9" s="3" customFormat="1" ht="12.75" customHeight="1">
      <c r="A131" s="11" t="s">
        <v>117</v>
      </c>
      <c r="B131" s="32" t="s">
        <v>303</v>
      </c>
      <c r="C131" s="57">
        <v>2.75</v>
      </c>
      <c r="D131" s="58" t="s">
        <v>85</v>
      </c>
      <c r="E131" s="37">
        <v>39309</v>
      </c>
      <c r="F131" s="12">
        <v>24673687</v>
      </c>
      <c r="G131" s="12">
        <v>24463227</v>
      </c>
      <c r="H131" s="12">
        <f>SUM(F131-G131)</f>
        <v>210460</v>
      </c>
      <c r="I131" s="7">
        <v>0</v>
      </c>
    </row>
    <row r="132" spans="1:9" s="3" customFormat="1" ht="12.75" customHeight="1">
      <c r="A132" s="11" t="s">
        <v>74</v>
      </c>
      <c r="B132" s="32" t="s">
        <v>196</v>
      </c>
      <c r="C132" s="57">
        <v>4</v>
      </c>
      <c r="D132" s="58" t="s">
        <v>75</v>
      </c>
      <c r="E132" s="37">
        <v>39325</v>
      </c>
      <c r="F132" s="12">
        <v>26671232</v>
      </c>
      <c r="G132" s="12">
        <v>26671232</v>
      </c>
      <c r="H132" s="12">
        <f>SUM(F132-G132)</f>
        <v>0</v>
      </c>
      <c r="I132" s="7">
        <v>0</v>
      </c>
    </row>
    <row r="133" spans="1:9" s="3" customFormat="1" ht="12.75" customHeight="1">
      <c r="A133" s="11" t="s">
        <v>62</v>
      </c>
      <c r="B133" s="32" t="s">
        <v>311</v>
      </c>
      <c r="C133" s="57">
        <v>4</v>
      </c>
      <c r="D133" s="58" t="s">
        <v>63</v>
      </c>
      <c r="E133" s="37">
        <v>39355</v>
      </c>
      <c r="F133" s="12">
        <v>26590770</v>
      </c>
      <c r="G133" s="12">
        <v>26590770</v>
      </c>
      <c r="H133" s="12">
        <f>SUM(F133-G133)</f>
        <v>0</v>
      </c>
      <c r="I133" s="7">
        <v>0</v>
      </c>
    </row>
    <row r="134" spans="1:9" s="3" customFormat="1" ht="12.75" customHeight="1">
      <c r="A134" s="11" t="s">
        <v>2</v>
      </c>
      <c r="B134" s="32" t="s">
        <v>31</v>
      </c>
      <c r="C134" s="57">
        <v>4.25</v>
      </c>
      <c r="D134" s="58" t="s">
        <v>3</v>
      </c>
      <c r="E134" s="37">
        <v>39386</v>
      </c>
      <c r="F134" s="12">
        <v>26552797</v>
      </c>
      <c r="G134" s="12">
        <v>26552797</v>
      </c>
      <c r="H134" s="12">
        <f>SUM(F134-G134)</f>
        <v>0</v>
      </c>
      <c r="I134" s="7">
        <v>0</v>
      </c>
    </row>
    <row r="135" spans="1:9" s="3" customFormat="1" ht="12.75" customHeight="1">
      <c r="A135" s="11" t="s">
        <v>118</v>
      </c>
      <c r="B135" s="32" t="s">
        <v>23</v>
      </c>
      <c r="C135" s="57">
        <v>3</v>
      </c>
      <c r="D135" s="58" t="s">
        <v>86</v>
      </c>
      <c r="E135" s="37">
        <v>39401</v>
      </c>
      <c r="F135" s="12">
        <v>50619528</v>
      </c>
      <c r="G135" s="12">
        <v>48323874</v>
      </c>
      <c r="H135" s="12">
        <f t="shared" si="3"/>
        <v>2295654</v>
      </c>
      <c r="I135" s="7">
        <v>73700</v>
      </c>
    </row>
    <row r="136" spans="1:9" s="3" customFormat="1" ht="12.75" customHeight="1">
      <c r="A136" s="11" t="s">
        <v>318</v>
      </c>
      <c r="B136" s="32" t="s">
        <v>319</v>
      </c>
      <c r="C136" s="57">
        <v>4.25</v>
      </c>
      <c r="D136" s="58" t="s">
        <v>326</v>
      </c>
      <c r="E136" s="37">
        <v>39416</v>
      </c>
      <c r="F136" s="12">
        <v>26666931</v>
      </c>
      <c r="G136" s="12">
        <v>26666931</v>
      </c>
      <c r="H136" s="12">
        <f t="shared" si="3"/>
        <v>0</v>
      </c>
      <c r="I136" s="7">
        <v>0</v>
      </c>
    </row>
    <row r="137" spans="1:9" s="3" customFormat="1" ht="14.25" customHeight="1">
      <c r="A137" s="41" t="s">
        <v>305</v>
      </c>
      <c r="B137" s="32" t="s">
        <v>20</v>
      </c>
      <c r="C137" s="57">
        <v>5.5</v>
      </c>
      <c r="D137" s="58" t="s">
        <v>87</v>
      </c>
      <c r="E137" s="37">
        <v>39493</v>
      </c>
      <c r="F137" s="12">
        <v>13583412</v>
      </c>
      <c r="G137" s="12">
        <v>12828357</v>
      </c>
      <c r="H137" s="12">
        <f t="shared" si="3"/>
        <v>755055</v>
      </c>
      <c r="I137" s="7">
        <v>41600</v>
      </c>
    </row>
    <row r="138" spans="1:9" s="3" customFormat="1" ht="14.25" customHeight="1">
      <c r="A138" s="11" t="s">
        <v>205</v>
      </c>
      <c r="B138" s="32" t="s">
        <v>312</v>
      </c>
      <c r="C138" s="57">
        <v>3</v>
      </c>
      <c r="D138" s="58" t="s">
        <v>88</v>
      </c>
      <c r="E138" s="37">
        <v>39493</v>
      </c>
      <c r="F138" s="12">
        <v>27489260</v>
      </c>
      <c r="G138" s="12">
        <v>27324860</v>
      </c>
      <c r="H138" s="12">
        <f t="shared" si="3"/>
        <v>164400</v>
      </c>
      <c r="I138" s="7">
        <v>0</v>
      </c>
    </row>
    <row r="139" spans="1:9" s="3" customFormat="1" ht="14.25" customHeight="1">
      <c r="A139" s="11" t="s">
        <v>119</v>
      </c>
      <c r="B139" s="32" t="s">
        <v>19</v>
      </c>
      <c r="C139" s="57">
        <v>3.375</v>
      </c>
      <c r="D139" s="58" t="s">
        <v>89</v>
      </c>
      <c r="E139" s="37">
        <v>39493</v>
      </c>
      <c r="F139" s="12">
        <v>23885083</v>
      </c>
      <c r="G139" s="12">
        <v>23402003</v>
      </c>
      <c r="H139" s="12">
        <f>SUM(F139-G139)</f>
        <v>483080</v>
      </c>
      <c r="I139" s="7">
        <v>36800</v>
      </c>
    </row>
    <row r="140" spans="1:9" s="3" customFormat="1" ht="14.25" customHeight="1">
      <c r="A140" s="41" t="s">
        <v>307</v>
      </c>
      <c r="B140" s="32" t="s">
        <v>25</v>
      </c>
      <c r="C140" s="57">
        <v>5.625</v>
      </c>
      <c r="D140" s="58" t="s">
        <v>90</v>
      </c>
      <c r="E140" s="37">
        <v>39583</v>
      </c>
      <c r="F140" s="12">
        <v>27190961</v>
      </c>
      <c r="G140" s="12">
        <v>25389128</v>
      </c>
      <c r="H140" s="12">
        <f t="shared" si="3"/>
        <v>1801833</v>
      </c>
      <c r="I140" s="7">
        <v>42240</v>
      </c>
    </row>
    <row r="141" spans="1:9" s="3" customFormat="1" ht="14.25" customHeight="1">
      <c r="A141" s="11" t="s">
        <v>158</v>
      </c>
      <c r="B141" s="32" t="s">
        <v>191</v>
      </c>
      <c r="C141" s="57">
        <v>2.625</v>
      </c>
      <c r="D141" s="58" t="s">
        <v>91</v>
      </c>
      <c r="E141" s="37">
        <v>39583</v>
      </c>
      <c r="F141" s="12">
        <v>33338446</v>
      </c>
      <c r="G141" s="12">
        <v>33335246</v>
      </c>
      <c r="H141" s="12">
        <f t="shared" si="3"/>
        <v>3200</v>
      </c>
      <c r="I141" s="7">
        <v>0</v>
      </c>
    </row>
    <row r="142" spans="1:9" s="3" customFormat="1" ht="14.25" customHeight="1">
      <c r="A142" s="11" t="s">
        <v>330</v>
      </c>
      <c r="B142" s="32" t="s">
        <v>21</v>
      </c>
      <c r="C142" s="57">
        <v>3.75</v>
      </c>
      <c r="D142" s="58" t="s">
        <v>331</v>
      </c>
      <c r="E142" s="37">
        <v>39583</v>
      </c>
      <c r="F142" s="12">
        <v>26707681</v>
      </c>
      <c r="G142" s="12">
        <v>26251121</v>
      </c>
      <c r="H142" s="12">
        <f t="shared" si="3"/>
        <v>456560</v>
      </c>
      <c r="I142" s="7">
        <v>50920</v>
      </c>
    </row>
    <row r="143" spans="1:9" s="3" customFormat="1" ht="14.25" customHeight="1">
      <c r="A143" s="11" t="s">
        <v>120</v>
      </c>
      <c r="B143" s="32" t="s">
        <v>23</v>
      </c>
      <c r="C143" s="57">
        <v>3.25</v>
      </c>
      <c r="D143" s="58" t="s">
        <v>98</v>
      </c>
      <c r="E143" s="37">
        <v>39675</v>
      </c>
      <c r="F143" s="12">
        <v>21357474</v>
      </c>
      <c r="G143" s="12">
        <v>20519854</v>
      </c>
      <c r="H143" s="12">
        <f t="shared" si="3"/>
        <v>837620</v>
      </c>
      <c r="I143" s="7">
        <v>10000</v>
      </c>
    </row>
    <row r="144" spans="1:9" s="3" customFormat="1" ht="14.25" customHeight="1">
      <c r="A144" s="11" t="s">
        <v>68</v>
      </c>
      <c r="B144" s="32" t="s">
        <v>22</v>
      </c>
      <c r="C144" s="57">
        <v>4.125</v>
      </c>
      <c r="D144" s="58" t="s">
        <v>69</v>
      </c>
      <c r="E144" s="37">
        <v>39675</v>
      </c>
      <c r="F144" s="12">
        <v>20290622</v>
      </c>
      <c r="G144" s="12">
        <v>20232562</v>
      </c>
      <c r="H144" s="12">
        <f t="shared" si="3"/>
        <v>58060</v>
      </c>
      <c r="I144" s="7">
        <v>0</v>
      </c>
    </row>
    <row r="145" spans="1:9" s="3" customFormat="1" ht="14.25" customHeight="1">
      <c r="A145" s="11" t="s">
        <v>121</v>
      </c>
      <c r="B145" s="32" t="s">
        <v>28</v>
      </c>
      <c r="C145" s="57">
        <v>3.125</v>
      </c>
      <c r="D145" s="58" t="s">
        <v>99</v>
      </c>
      <c r="E145" s="37">
        <v>39706</v>
      </c>
      <c r="F145" s="12">
        <v>16002177</v>
      </c>
      <c r="G145" s="12">
        <v>15987777</v>
      </c>
      <c r="H145" s="12">
        <f t="shared" si="3"/>
        <v>14400</v>
      </c>
      <c r="I145" s="7">
        <v>0</v>
      </c>
    </row>
    <row r="146" spans="1:9" s="3" customFormat="1" ht="14.25" customHeight="1">
      <c r="A146" s="11" t="s">
        <v>122</v>
      </c>
      <c r="B146" s="32" t="s">
        <v>313</v>
      </c>
      <c r="C146" s="57">
        <v>3.125</v>
      </c>
      <c r="D146" s="58" t="s">
        <v>100</v>
      </c>
      <c r="E146" s="37">
        <v>39736</v>
      </c>
      <c r="F146" s="12">
        <v>15995702</v>
      </c>
      <c r="G146" s="12">
        <v>15995702</v>
      </c>
      <c r="H146" s="12">
        <f t="shared" si="3"/>
        <v>0</v>
      </c>
      <c r="I146" s="7">
        <v>0</v>
      </c>
    </row>
    <row r="147" spans="1:9" s="3" customFormat="1" ht="14.25" customHeight="1">
      <c r="A147" s="41" t="s">
        <v>159</v>
      </c>
      <c r="B147" s="32" t="s">
        <v>30</v>
      </c>
      <c r="C147" s="57">
        <v>4.75</v>
      </c>
      <c r="D147" s="58" t="s">
        <v>101</v>
      </c>
      <c r="E147" s="37">
        <v>39767</v>
      </c>
      <c r="F147" s="12">
        <v>25083125</v>
      </c>
      <c r="G147" s="12">
        <v>24694695</v>
      </c>
      <c r="H147" s="12">
        <f t="shared" si="3"/>
        <v>388430</v>
      </c>
      <c r="I147" s="7">
        <v>4800</v>
      </c>
    </row>
    <row r="148" spans="1:9" s="3" customFormat="1" ht="14.25" customHeight="1">
      <c r="A148" s="11" t="s">
        <v>193</v>
      </c>
      <c r="B148" s="32" t="s">
        <v>303</v>
      </c>
      <c r="C148" s="57">
        <v>3.375</v>
      </c>
      <c r="D148" s="58" t="s">
        <v>102</v>
      </c>
      <c r="E148" s="37">
        <v>39767</v>
      </c>
      <c r="F148" s="12">
        <v>18181033</v>
      </c>
      <c r="G148" s="12">
        <v>16929209</v>
      </c>
      <c r="H148" s="12">
        <f t="shared" si="3"/>
        <v>1251824</v>
      </c>
      <c r="I148" s="7">
        <v>16320</v>
      </c>
    </row>
    <row r="149" spans="1:9" s="3" customFormat="1" ht="14.25" customHeight="1">
      <c r="A149" s="11" t="s">
        <v>320</v>
      </c>
      <c r="B149" s="32" t="s">
        <v>24</v>
      </c>
      <c r="C149" s="57">
        <v>4.375</v>
      </c>
      <c r="D149" s="58" t="s">
        <v>323</v>
      </c>
      <c r="E149" s="37">
        <v>39767</v>
      </c>
      <c r="F149" s="12">
        <v>21449894</v>
      </c>
      <c r="G149" s="12">
        <v>21449894</v>
      </c>
      <c r="H149" s="12">
        <f t="shared" si="3"/>
        <v>0</v>
      </c>
      <c r="I149" s="7">
        <v>0</v>
      </c>
    </row>
    <row r="150" spans="1:9" s="3" customFormat="1" ht="14.25" customHeight="1">
      <c r="A150" s="11" t="s">
        <v>123</v>
      </c>
      <c r="B150" s="32" t="s">
        <v>304</v>
      </c>
      <c r="C150" s="57">
        <v>3.375</v>
      </c>
      <c r="D150" s="58" t="s">
        <v>35</v>
      </c>
      <c r="E150" s="37">
        <v>39797</v>
      </c>
      <c r="F150" s="12">
        <v>16000028</v>
      </c>
      <c r="G150" s="12">
        <v>16000028</v>
      </c>
      <c r="H150" s="12">
        <f t="shared" si="3"/>
        <v>0</v>
      </c>
      <c r="I150" s="7">
        <v>0</v>
      </c>
    </row>
    <row r="151" spans="1:9" s="3" customFormat="1" ht="14.25" customHeight="1">
      <c r="A151" s="11" t="s">
        <v>124</v>
      </c>
      <c r="B151" s="32" t="s">
        <v>30</v>
      </c>
      <c r="C151" s="57">
        <v>3.25</v>
      </c>
      <c r="D151" s="58" t="s">
        <v>36</v>
      </c>
      <c r="E151" s="37">
        <v>39828</v>
      </c>
      <c r="F151" s="12">
        <v>16002546</v>
      </c>
      <c r="G151" s="12">
        <v>16002546</v>
      </c>
      <c r="H151" s="12">
        <f t="shared" si="3"/>
        <v>0</v>
      </c>
      <c r="I151" s="7">
        <v>0</v>
      </c>
    </row>
    <row r="152" spans="1:9" s="3" customFormat="1" ht="14.25" customHeight="1">
      <c r="A152" s="11" t="s">
        <v>125</v>
      </c>
      <c r="B152" s="32" t="s">
        <v>312</v>
      </c>
      <c r="C152" s="57">
        <v>3</v>
      </c>
      <c r="D152" s="58" t="s">
        <v>92</v>
      </c>
      <c r="E152" s="37">
        <v>39859</v>
      </c>
      <c r="F152" s="12">
        <v>17433763</v>
      </c>
      <c r="G152" s="12">
        <v>17217263</v>
      </c>
      <c r="H152" s="12">
        <f t="shared" si="3"/>
        <v>216500</v>
      </c>
      <c r="I152" s="7">
        <v>0</v>
      </c>
    </row>
    <row r="153" spans="1:9" s="3" customFormat="1" ht="14.25" customHeight="1">
      <c r="A153" s="11" t="s">
        <v>126</v>
      </c>
      <c r="B153" s="32" t="s">
        <v>191</v>
      </c>
      <c r="C153" s="57">
        <v>2.625</v>
      </c>
      <c r="D153" s="58" t="s">
        <v>93</v>
      </c>
      <c r="E153" s="37">
        <v>39887</v>
      </c>
      <c r="F153" s="12">
        <v>16001063</v>
      </c>
      <c r="G153" s="12">
        <v>15999463</v>
      </c>
      <c r="H153" s="12">
        <f t="shared" si="3"/>
        <v>1600</v>
      </c>
      <c r="I153" s="7">
        <v>0</v>
      </c>
    </row>
    <row r="154" spans="1:9" s="3" customFormat="1" ht="14.25" customHeight="1">
      <c r="A154" s="11" t="s">
        <v>127</v>
      </c>
      <c r="B154" s="32" t="s">
        <v>23</v>
      </c>
      <c r="C154" s="57">
        <v>3.125</v>
      </c>
      <c r="D154" s="58" t="s">
        <v>94</v>
      </c>
      <c r="E154" s="37">
        <v>39918</v>
      </c>
      <c r="F154" s="12">
        <v>16002805</v>
      </c>
      <c r="G154" s="12">
        <v>16002805</v>
      </c>
      <c r="H154" s="12">
        <f>SUM(F154-G154)</f>
        <v>0</v>
      </c>
      <c r="I154" s="7">
        <v>0</v>
      </c>
    </row>
    <row r="155" spans="1:9" s="3" customFormat="1" ht="14.25" customHeight="1">
      <c r="A155" s="41" t="s">
        <v>194</v>
      </c>
      <c r="B155" s="32" t="s">
        <v>20</v>
      </c>
      <c r="C155" s="57">
        <v>5.5</v>
      </c>
      <c r="D155" s="58" t="s">
        <v>95</v>
      </c>
      <c r="E155" s="37">
        <v>39948</v>
      </c>
      <c r="F155" s="12">
        <v>14794790</v>
      </c>
      <c r="G155" s="12">
        <v>14700990</v>
      </c>
      <c r="H155" s="12">
        <f t="shared" si="3"/>
        <v>93800</v>
      </c>
      <c r="I155" s="7">
        <v>1300</v>
      </c>
    </row>
    <row r="156" spans="1:9" s="3" customFormat="1" ht="14.25" customHeight="1">
      <c r="A156" s="41" t="s">
        <v>32</v>
      </c>
      <c r="B156" s="32" t="s">
        <v>28</v>
      </c>
      <c r="C156" s="57">
        <v>3.875</v>
      </c>
      <c r="D156" s="58" t="s">
        <v>96</v>
      </c>
      <c r="E156" s="37">
        <v>39948</v>
      </c>
      <c r="F156" s="12">
        <v>18059937</v>
      </c>
      <c r="G156" s="12">
        <v>17610627</v>
      </c>
      <c r="H156" s="12">
        <f>SUM(F156-G156)</f>
        <v>449310</v>
      </c>
      <c r="I156" s="7">
        <v>0</v>
      </c>
    </row>
    <row r="157" spans="1:9" s="3" customFormat="1" ht="14.25" customHeight="1">
      <c r="A157" s="11" t="s">
        <v>128</v>
      </c>
      <c r="B157" s="32" t="s">
        <v>313</v>
      </c>
      <c r="C157" s="57">
        <v>4</v>
      </c>
      <c r="D157" s="58" t="s">
        <v>97</v>
      </c>
      <c r="E157" s="37">
        <v>39979</v>
      </c>
      <c r="F157" s="12">
        <v>15004754</v>
      </c>
      <c r="G157" s="12">
        <v>15004754</v>
      </c>
      <c r="H157" s="12">
        <f>SUM(F157-G157)</f>
        <v>0</v>
      </c>
      <c r="I157" s="7">
        <v>0</v>
      </c>
    </row>
    <row r="158" spans="1:9" s="3" customFormat="1" ht="14.25" customHeight="1">
      <c r="A158" s="11" t="s">
        <v>129</v>
      </c>
      <c r="B158" s="32" t="s">
        <v>303</v>
      </c>
      <c r="C158" s="57">
        <v>3.625</v>
      </c>
      <c r="D158" s="58" t="s">
        <v>149</v>
      </c>
      <c r="E158" s="37">
        <v>40009</v>
      </c>
      <c r="F158" s="12">
        <v>15004962</v>
      </c>
      <c r="G158" s="12">
        <v>14996962</v>
      </c>
      <c r="H158" s="12">
        <f>SUM(F158-G158)</f>
        <v>8000</v>
      </c>
      <c r="I158" s="7">
        <v>0</v>
      </c>
    </row>
    <row r="159" spans="1:9" s="3" customFormat="1" ht="14.25" customHeight="1">
      <c r="A159" s="11" t="s">
        <v>33</v>
      </c>
      <c r="B159" s="32" t="s">
        <v>25</v>
      </c>
      <c r="C159" s="57">
        <v>6</v>
      </c>
      <c r="D159" s="58" t="s">
        <v>222</v>
      </c>
      <c r="E159" s="37">
        <v>40040</v>
      </c>
      <c r="F159" s="12">
        <v>27399894</v>
      </c>
      <c r="G159" s="12">
        <v>25729535</v>
      </c>
      <c r="H159" s="12">
        <f aca="true" t="shared" si="4" ref="H159:H187">SUM(F159-G159)</f>
        <v>1670359</v>
      </c>
      <c r="I159" s="7">
        <v>0</v>
      </c>
    </row>
    <row r="160" spans="1:9" s="3" customFormat="1" ht="14.25" customHeight="1">
      <c r="A160" s="11" t="s">
        <v>61</v>
      </c>
      <c r="B160" s="32" t="s">
        <v>304</v>
      </c>
      <c r="C160" s="57">
        <v>3.5</v>
      </c>
      <c r="D160" s="58" t="s">
        <v>223</v>
      </c>
      <c r="E160" s="37">
        <v>40040</v>
      </c>
      <c r="F160" s="12">
        <v>17294686</v>
      </c>
      <c r="G160" s="12">
        <v>16836286</v>
      </c>
      <c r="H160" s="12">
        <f t="shared" si="4"/>
        <v>458400</v>
      </c>
      <c r="I160" s="7">
        <v>16000</v>
      </c>
    </row>
    <row r="161" spans="1:9" s="3" customFormat="1" ht="14.25" customHeight="1">
      <c r="A161" s="11" t="s">
        <v>130</v>
      </c>
      <c r="B161" s="32" t="s">
        <v>19</v>
      </c>
      <c r="C161" s="57">
        <v>3.375</v>
      </c>
      <c r="D161" s="58" t="s">
        <v>224</v>
      </c>
      <c r="E161" s="37">
        <v>40071</v>
      </c>
      <c r="F161" s="12">
        <v>15005079</v>
      </c>
      <c r="G161" s="12">
        <v>15005079</v>
      </c>
      <c r="H161" s="12">
        <f>SUM(F161-G161)</f>
        <v>0</v>
      </c>
      <c r="I161" s="7">
        <v>0</v>
      </c>
    </row>
    <row r="162" spans="1:9" s="3" customFormat="1" ht="14.25" customHeight="1">
      <c r="A162" s="11" t="s">
        <v>131</v>
      </c>
      <c r="B162" s="32" t="s">
        <v>21</v>
      </c>
      <c r="C162" s="57">
        <v>3.375</v>
      </c>
      <c r="D162" s="58" t="s">
        <v>225</v>
      </c>
      <c r="E162" s="37">
        <v>40101</v>
      </c>
      <c r="F162" s="12">
        <v>15005091</v>
      </c>
      <c r="G162" s="12">
        <v>14944291</v>
      </c>
      <c r="H162" s="12">
        <v>60800</v>
      </c>
      <c r="I162" s="7">
        <v>0</v>
      </c>
    </row>
    <row r="163" spans="1:9" s="3" customFormat="1" ht="14.25" customHeight="1">
      <c r="A163" s="11" t="s">
        <v>132</v>
      </c>
      <c r="B163" s="32" t="s">
        <v>22</v>
      </c>
      <c r="C163" s="57">
        <v>3.5</v>
      </c>
      <c r="D163" s="58" t="s">
        <v>226</v>
      </c>
      <c r="E163" s="37">
        <v>40132</v>
      </c>
      <c r="F163" s="12">
        <v>18751928</v>
      </c>
      <c r="G163" s="12">
        <v>18391948</v>
      </c>
      <c r="H163" s="12">
        <f>SUM(F163-G163)</f>
        <v>359980</v>
      </c>
      <c r="I163" s="7">
        <v>29200</v>
      </c>
    </row>
    <row r="164" spans="1:9" s="3" customFormat="1" ht="14.25" customHeight="1">
      <c r="A164" s="11" t="s">
        <v>133</v>
      </c>
      <c r="B164" s="32" t="s">
        <v>24</v>
      </c>
      <c r="C164" s="57">
        <v>3.5</v>
      </c>
      <c r="D164" s="58" t="s">
        <v>266</v>
      </c>
      <c r="E164" s="37">
        <v>40162</v>
      </c>
      <c r="F164" s="12">
        <v>15002485</v>
      </c>
      <c r="G164" s="12">
        <v>15002485</v>
      </c>
      <c r="H164" s="12">
        <f>SUM(F164-G164)</f>
        <v>0</v>
      </c>
      <c r="I164" s="7">
        <v>0</v>
      </c>
    </row>
    <row r="165" spans="1:9" s="3" customFormat="1" ht="14.25" customHeight="1">
      <c r="A165" s="11" t="s">
        <v>134</v>
      </c>
      <c r="B165" s="32" t="s">
        <v>312</v>
      </c>
      <c r="C165" s="57">
        <v>3.625</v>
      </c>
      <c r="D165" s="58" t="s">
        <v>267</v>
      </c>
      <c r="E165" s="37">
        <v>40193</v>
      </c>
      <c r="F165" s="12">
        <v>15004697</v>
      </c>
      <c r="G165" s="12">
        <v>14997897</v>
      </c>
      <c r="H165" s="12">
        <f>SUM(F165-G165)</f>
        <v>6800</v>
      </c>
      <c r="I165" s="7">
        <v>0</v>
      </c>
    </row>
    <row r="166" spans="1:9" s="3" customFormat="1" ht="14.25" customHeight="1">
      <c r="A166" s="41" t="s">
        <v>60</v>
      </c>
      <c r="B166" s="32" t="s">
        <v>20</v>
      </c>
      <c r="C166" s="57">
        <v>6.5</v>
      </c>
      <c r="D166" s="58" t="s">
        <v>268</v>
      </c>
      <c r="E166" s="37">
        <v>40224</v>
      </c>
      <c r="F166" s="12">
        <v>23355709</v>
      </c>
      <c r="G166" s="12">
        <v>21971009</v>
      </c>
      <c r="H166" s="12">
        <f t="shared" si="4"/>
        <v>1384700</v>
      </c>
      <c r="I166" s="7">
        <v>99200</v>
      </c>
    </row>
    <row r="167" spans="1:9" s="3" customFormat="1" ht="14.25" customHeight="1">
      <c r="A167" s="11" t="s">
        <v>203</v>
      </c>
      <c r="B167" s="32" t="s">
        <v>191</v>
      </c>
      <c r="C167" s="57">
        <v>3.5</v>
      </c>
      <c r="D167" s="58" t="s">
        <v>269</v>
      </c>
      <c r="E167" s="37">
        <v>40224</v>
      </c>
      <c r="F167" s="12">
        <v>16617068</v>
      </c>
      <c r="G167" s="12">
        <v>16616668</v>
      </c>
      <c r="H167" s="12">
        <f aca="true" t="shared" si="5" ref="H167:H172">SUM(F167-G167)</f>
        <v>400</v>
      </c>
      <c r="I167" s="7">
        <v>0</v>
      </c>
    </row>
    <row r="168" spans="1:9" s="3" customFormat="1" ht="14.25" customHeight="1">
      <c r="A168" s="11" t="s">
        <v>147</v>
      </c>
      <c r="B168" s="32" t="s">
        <v>23</v>
      </c>
      <c r="C168" s="57">
        <v>4</v>
      </c>
      <c r="D168" s="58" t="s">
        <v>148</v>
      </c>
      <c r="E168" s="37">
        <v>40252</v>
      </c>
      <c r="F168" s="12">
        <v>15005048</v>
      </c>
      <c r="G168" s="12">
        <v>15005048</v>
      </c>
      <c r="H168" s="12">
        <f t="shared" si="5"/>
        <v>0</v>
      </c>
      <c r="I168" s="7">
        <v>0</v>
      </c>
    </row>
    <row r="169" spans="1:9" s="3" customFormat="1" ht="14.25" customHeight="1">
      <c r="A169" s="11" t="s">
        <v>198</v>
      </c>
      <c r="B169" s="32" t="s">
        <v>28</v>
      </c>
      <c r="C169" s="57">
        <v>4</v>
      </c>
      <c r="D169" s="58" t="s">
        <v>199</v>
      </c>
      <c r="E169" s="37">
        <v>40283</v>
      </c>
      <c r="F169" s="12">
        <v>15001494</v>
      </c>
      <c r="G169" s="12">
        <v>15001494</v>
      </c>
      <c r="H169" s="12">
        <f t="shared" si="5"/>
        <v>0</v>
      </c>
      <c r="I169" s="7">
        <v>0</v>
      </c>
    </row>
    <row r="170" spans="1:9" s="3" customFormat="1" ht="14.25" customHeight="1">
      <c r="A170" s="11" t="s">
        <v>332</v>
      </c>
      <c r="B170" s="32" t="s">
        <v>313</v>
      </c>
      <c r="C170" s="57">
        <v>3.875</v>
      </c>
      <c r="D170" s="58" t="s">
        <v>333</v>
      </c>
      <c r="E170" s="37">
        <v>40313</v>
      </c>
      <c r="F170" s="12">
        <v>18748844</v>
      </c>
      <c r="G170" s="12">
        <v>18414644</v>
      </c>
      <c r="H170" s="12">
        <f t="shared" si="5"/>
        <v>334200</v>
      </c>
      <c r="I170" s="7">
        <v>1600</v>
      </c>
    </row>
    <row r="171" spans="1:9" s="3" customFormat="1" ht="14.25" customHeight="1">
      <c r="A171" s="11" t="s">
        <v>150</v>
      </c>
      <c r="B171" s="32" t="s">
        <v>303</v>
      </c>
      <c r="C171" s="57">
        <v>3.625</v>
      </c>
      <c r="D171" s="58" t="s">
        <v>153</v>
      </c>
      <c r="E171" s="37">
        <v>40344</v>
      </c>
      <c r="F171" s="12">
        <v>14001099</v>
      </c>
      <c r="G171" s="12">
        <v>14001099</v>
      </c>
      <c r="H171" s="12">
        <f t="shared" si="5"/>
        <v>0</v>
      </c>
      <c r="I171" s="7">
        <v>0</v>
      </c>
    </row>
    <row r="172" spans="1:9" s="3" customFormat="1" ht="14.25" customHeight="1">
      <c r="A172" s="11" t="s">
        <v>185</v>
      </c>
      <c r="B172" s="32" t="s">
        <v>304</v>
      </c>
      <c r="C172" s="57">
        <v>3.875</v>
      </c>
      <c r="D172" s="58" t="s">
        <v>186</v>
      </c>
      <c r="E172" s="37">
        <v>40374</v>
      </c>
      <c r="F172" s="12">
        <v>13000529</v>
      </c>
      <c r="G172" s="12">
        <v>13000529</v>
      </c>
      <c r="H172" s="12">
        <f t="shared" si="5"/>
        <v>0</v>
      </c>
      <c r="I172" s="7">
        <v>0</v>
      </c>
    </row>
    <row r="173" spans="1:9" s="3" customFormat="1" ht="14.25" customHeight="1">
      <c r="A173" s="41" t="s">
        <v>204</v>
      </c>
      <c r="B173" s="32" t="s">
        <v>25</v>
      </c>
      <c r="C173" s="57">
        <v>5.75</v>
      </c>
      <c r="D173" s="58" t="s">
        <v>270</v>
      </c>
      <c r="E173" s="37">
        <v>40405</v>
      </c>
      <c r="F173" s="12">
        <v>22437594</v>
      </c>
      <c r="G173" s="12">
        <v>20832265</v>
      </c>
      <c r="H173" s="12">
        <f t="shared" si="4"/>
        <v>1605329</v>
      </c>
      <c r="I173" s="7">
        <v>21600</v>
      </c>
    </row>
    <row r="174" spans="1:9" s="3" customFormat="1" ht="14.25" customHeight="1">
      <c r="A174" s="11" t="s">
        <v>70</v>
      </c>
      <c r="B174" s="32" t="s">
        <v>19</v>
      </c>
      <c r="C174" s="57">
        <v>4.125</v>
      </c>
      <c r="D174" s="58" t="s">
        <v>71</v>
      </c>
      <c r="E174" s="37">
        <v>40405</v>
      </c>
      <c r="F174" s="12">
        <v>14963424</v>
      </c>
      <c r="G174" s="12">
        <v>14876224</v>
      </c>
      <c r="H174" s="12">
        <f t="shared" si="4"/>
        <v>87200</v>
      </c>
      <c r="I174" s="7">
        <v>12040</v>
      </c>
    </row>
    <row r="175" spans="1:9" s="3" customFormat="1" ht="14.25" customHeight="1">
      <c r="A175" s="11" t="s">
        <v>64</v>
      </c>
      <c r="B175" s="32" t="s">
        <v>21</v>
      </c>
      <c r="C175" s="57">
        <v>3.875</v>
      </c>
      <c r="D175" s="58" t="s">
        <v>65</v>
      </c>
      <c r="E175" s="37">
        <v>40436</v>
      </c>
      <c r="F175" s="12">
        <v>13000827</v>
      </c>
      <c r="G175" s="12">
        <v>12996027</v>
      </c>
      <c r="H175" s="12">
        <f t="shared" si="4"/>
        <v>4800</v>
      </c>
      <c r="I175" s="7">
        <v>0</v>
      </c>
    </row>
    <row r="176" spans="1:9" s="3" customFormat="1" ht="14.25" customHeight="1">
      <c r="A176" s="11" t="s">
        <v>0</v>
      </c>
      <c r="B176" s="32" t="s">
        <v>22</v>
      </c>
      <c r="C176" s="57">
        <v>4.25</v>
      </c>
      <c r="D176" s="58" t="s">
        <v>1</v>
      </c>
      <c r="E176" s="37">
        <v>40466</v>
      </c>
      <c r="F176" s="12">
        <v>13000862</v>
      </c>
      <c r="G176" s="12">
        <v>13000862</v>
      </c>
      <c r="H176" s="12">
        <f t="shared" si="4"/>
        <v>0</v>
      </c>
      <c r="I176" s="7">
        <v>0</v>
      </c>
    </row>
    <row r="177" spans="1:9" s="3" customFormat="1" ht="14.25" customHeight="1">
      <c r="A177" s="11" t="s">
        <v>321</v>
      </c>
      <c r="B177" s="32" t="s">
        <v>24</v>
      </c>
      <c r="C177" s="57">
        <v>4.5</v>
      </c>
      <c r="D177" s="58" t="s">
        <v>324</v>
      </c>
      <c r="E177" s="37">
        <v>40497</v>
      </c>
      <c r="F177" s="12">
        <v>15961105</v>
      </c>
      <c r="G177" s="12">
        <v>15829305</v>
      </c>
      <c r="H177" s="12">
        <f t="shared" si="4"/>
        <v>131800</v>
      </c>
      <c r="I177" s="7">
        <v>400</v>
      </c>
    </row>
    <row r="178" spans="1:9" s="3" customFormat="1" ht="14.25" customHeight="1">
      <c r="A178" s="11" t="s">
        <v>5</v>
      </c>
      <c r="B178" s="32" t="s">
        <v>26</v>
      </c>
      <c r="C178" s="57">
        <v>4.375</v>
      </c>
      <c r="D178" s="58" t="s">
        <v>6</v>
      </c>
      <c r="E178" s="37">
        <v>40527</v>
      </c>
      <c r="F178" s="12">
        <v>13000813</v>
      </c>
      <c r="G178" s="12">
        <v>13000813</v>
      </c>
      <c r="H178" s="12">
        <f t="shared" si="4"/>
        <v>0</v>
      </c>
      <c r="I178" s="7">
        <v>0</v>
      </c>
    </row>
    <row r="179" spans="1:9" s="3" customFormat="1" ht="14.25" customHeight="1">
      <c r="A179" s="41" t="s">
        <v>163</v>
      </c>
      <c r="B179" s="32" t="s">
        <v>20</v>
      </c>
      <c r="C179" s="57">
        <v>5</v>
      </c>
      <c r="D179" s="58" t="s">
        <v>271</v>
      </c>
      <c r="E179" s="37">
        <v>40589</v>
      </c>
      <c r="F179" s="12">
        <v>23436329</v>
      </c>
      <c r="G179" s="12">
        <v>22503659</v>
      </c>
      <c r="H179" s="12">
        <f t="shared" si="4"/>
        <v>932670</v>
      </c>
      <c r="I179" s="7">
        <v>28160</v>
      </c>
    </row>
    <row r="180" spans="1:9" s="3" customFormat="1" ht="14.25" customHeight="1">
      <c r="A180" s="41" t="s">
        <v>164</v>
      </c>
      <c r="B180" s="32" t="s">
        <v>25</v>
      </c>
      <c r="C180" s="57">
        <v>5</v>
      </c>
      <c r="D180" s="58" t="s">
        <v>272</v>
      </c>
      <c r="E180" s="37">
        <v>40770</v>
      </c>
      <c r="F180" s="12">
        <v>26635316</v>
      </c>
      <c r="G180" s="12">
        <v>25795286</v>
      </c>
      <c r="H180" s="12">
        <f t="shared" si="4"/>
        <v>840030</v>
      </c>
      <c r="I180" s="7">
        <v>440</v>
      </c>
    </row>
    <row r="181" spans="1:9" s="3" customFormat="1" ht="14.25" customHeight="1">
      <c r="A181" s="41" t="s">
        <v>165</v>
      </c>
      <c r="B181" s="32" t="s">
        <v>20</v>
      </c>
      <c r="C181" s="57">
        <v>4.875</v>
      </c>
      <c r="D181" s="58" t="s">
        <v>273</v>
      </c>
      <c r="E181" s="37">
        <v>40954</v>
      </c>
      <c r="F181" s="12">
        <v>24779838</v>
      </c>
      <c r="G181" s="12">
        <v>24643878</v>
      </c>
      <c r="H181" s="12">
        <f t="shared" si="4"/>
        <v>135960</v>
      </c>
      <c r="I181" s="7">
        <v>0</v>
      </c>
    </row>
    <row r="182" spans="1:9" s="3" customFormat="1" ht="14.25" customHeight="1">
      <c r="A182" s="11" t="s">
        <v>306</v>
      </c>
      <c r="B182" s="32" t="s">
        <v>30</v>
      </c>
      <c r="C182" s="57">
        <v>4.375</v>
      </c>
      <c r="D182" s="58" t="s">
        <v>274</v>
      </c>
      <c r="E182" s="37">
        <v>41136</v>
      </c>
      <c r="F182" s="12">
        <v>19647976</v>
      </c>
      <c r="G182" s="12">
        <v>19477096</v>
      </c>
      <c r="H182" s="12">
        <f t="shared" si="4"/>
        <v>170880</v>
      </c>
      <c r="I182" s="7">
        <v>320</v>
      </c>
    </row>
    <row r="183" spans="1:9" s="3" customFormat="1" ht="14.25" customHeight="1">
      <c r="A183" s="11" t="s">
        <v>135</v>
      </c>
      <c r="B183" s="32" t="s">
        <v>312</v>
      </c>
      <c r="C183" s="57">
        <v>4</v>
      </c>
      <c r="D183" s="58" t="s">
        <v>275</v>
      </c>
      <c r="E183" s="37">
        <v>41228</v>
      </c>
      <c r="F183" s="12">
        <v>18112742</v>
      </c>
      <c r="G183" s="12">
        <v>18022742</v>
      </c>
      <c r="H183" s="12">
        <f t="shared" si="4"/>
        <v>90000</v>
      </c>
      <c r="I183" s="7">
        <v>0</v>
      </c>
    </row>
    <row r="184" spans="1:9" s="3" customFormat="1" ht="14.25" customHeight="1">
      <c r="A184" s="11" t="s">
        <v>136</v>
      </c>
      <c r="B184" s="32" t="s">
        <v>314</v>
      </c>
      <c r="C184" s="57">
        <v>3.875</v>
      </c>
      <c r="D184" s="58" t="s">
        <v>276</v>
      </c>
      <c r="E184" s="42">
        <v>41320</v>
      </c>
      <c r="F184" s="43">
        <v>19498396</v>
      </c>
      <c r="G184" s="12">
        <v>19490756</v>
      </c>
      <c r="H184" s="12">
        <f t="shared" si="4"/>
        <v>7640</v>
      </c>
      <c r="I184" s="7">
        <v>0</v>
      </c>
    </row>
    <row r="185" spans="1:9" s="3" customFormat="1" ht="14.25" customHeight="1">
      <c r="A185" s="11" t="s">
        <v>137</v>
      </c>
      <c r="B185" s="32" t="s">
        <v>20</v>
      </c>
      <c r="C185" s="57">
        <v>3.625</v>
      </c>
      <c r="D185" s="58" t="s">
        <v>277</v>
      </c>
      <c r="E185" s="37">
        <v>41409</v>
      </c>
      <c r="F185" s="12">
        <v>18253553</v>
      </c>
      <c r="G185" s="12">
        <v>18247153</v>
      </c>
      <c r="H185" s="12">
        <f t="shared" si="4"/>
        <v>6400</v>
      </c>
      <c r="I185" s="7">
        <v>0</v>
      </c>
    </row>
    <row r="186" spans="1:9" s="3" customFormat="1" ht="14.25" customHeight="1">
      <c r="A186" s="11" t="s">
        <v>138</v>
      </c>
      <c r="B186" s="32" t="s">
        <v>30</v>
      </c>
      <c r="C186" s="57">
        <v>4.25</v>
      </c>
      <c r="D186" s="58" t="s">
        <v>278</v>
      </c>
      <c r="E186" s="37">
        <v>41501</v>
      </c>
      <c r="F186" s="12">
        <v>33521123</v>
      </c>
      <c r="G186" s="12">
        <v>33497923</v>
      </c>
      <c r="H186" s="12">
        <f t="shared" si="4"/>
        <v>23200</v>
      </c>
      <c r="I186" s="7">
        <v>0</v>
      </c>
    </row>
    <row r="187" spans="1:9" s="3" customFormat="1" ht="14.25" customHeight="1">
      <c r="A187" s="11" t="s">
        <v>139</v>
      </c>
      <c r="B187" s="32" t="s">
        <v>312</v>
      </c>
      <c r="C187" s="57">
        <v>4.25</v>
      </c>
      <c r="D187" s="58" t="s">
        <v>279</v>
      </c>
      <c r="E187" s="37">
        <v>41593</v>
      </c>
      <c r="F187" s="12">
        <v>30636844</v>
      </c>
      <c r="G187" s="12">
        <v>30636844</v>
      </c>
      <c r="H187" s="12">
        <f t="shared" si="4"/>
        <v>0</v>
      </c>
      <c r="I187" s="7">
        <v>0</v>
      </c>
    </row>
    <row r="188" spans="1:9" s="3" customFormat="1" ht="14.25" customHeight="1">
      <c r="A188" s="11" t="s">
        <v>140</v>
      </c>
      <c r="B188" s="32" t="s">
        <v>20</v>
      </c>
      <c r="C188" s="57">
        <v>4</v>
      </c>
      <c r="D188" s="58" t="s">
        <v>280</v>
      </c>
      <c r="E188" s="37">
        <v>41685</v>
      </c>
      <c r="F188" s="12">
        <v>28081066</v>
      </c>
      <c r="G188" s="12">
        <v>28079066</v>
      </c>
      <c r="H188" s="12">
        <f aca="true" t="shared" si="6" ref="H188:H195">SUM(F188-G188)</f>
        <v>2000</v>
      </c>
      <c r="I188" s="7">
        <v>0</v>
      </c>
    </row>
    <row r="189" spans="1:9" s="3" customFormat="1" ht="14.25" customHeight="1">
      <c r="A189" s="11" t="s">
        <v>141</v>
      </c>
      <c r="B189" s="32" t="s">
        <v>25</v>
      </c>
      <c r="C189" s="57">
        <v>4.75</v>
      </c>
      <c r="D189" s="58" t="s">
        <v>281</v>
      </c>
      <c r="E189" s="37">
        <v>41774</v>
      </c>
      <c r="F189" s="12">
        <v>27302981</v>
      </c>
      <c r="G189" s="12">
        <v>27046051</v>
      </c>
      <c r="H189" s="12">
        <f t="shared" si="6"/>
        <v>256930</v>
      </c>
      <c r="I189" s="7">
        <v>0</v>
      </c>
    </row>
    <row r="190" spans="1:9" s="3" customFormat="1" ht="14.25" customHeight="1">
      <c r="A190" s="11" t="s">
        <v>160</v>
      </c>
      <c r="B190" s="32" t="s">
        <v>312</v>
      </c>
      <c r="C190" s="57">
        <v>4.25</v>
      </c>
      <c r="D190" s="58" t="s">
        <v>282</v>
      </c>
      <c r="E190" s="37">
        <v>41866</v>
      </c>
      <c r="F190" s="12">
        <v>24721634</v>
      </c>
      <c r="G190" s="12">
        <v>24720034</v>
      </c>
      <c r="H190" s="12">
        <f t="shared" si="6"/>
        <v>1600</v>
      </c>
      <c r="I190" s="7">
        <v>0</v>
      </c>
    </row>
    <row r="191" spans="1:9" s="3" customFormat="1" ht="14.25" customHeight="1">
      <c r="A191" s="11" t="s">
        <v>161</v>
      </c>
      <c r="B191" s="32" t="s">
        <v>191</v>
      </c>
      <c r="C191" s="57">
        <v>4.25</v>
      </c>
      <c r="D191" s="58" t="s">
        <v>283</v>
      </c>
      <c r="E191" s="37">
        <v>41958</v>
      </c>
      <c r="F191" s="12">
        <v>25472536</v>
      </c>
      <c r="G191" s="12">
        <v>25472536</v>
      </c>
      <c r="H191" s="12">
        <f t="shared" si="6"/>
        <v>0</v>
      </c>
      <c r="I191" s="7">
        <v>0</v>
      </c>
    </row>
    <row r="192" spans="1:9" s="3" customFormat="1" ht="14.25" customHeight="1">
      <c r="A192" s="11" t="s">
        <v>162</v>
      </c>
      <c r="B192" s="32" t="s">
        <v>20</v>
      </c>
      <c r="C192" s="57">
        <v>4</v>
      </c>
      <c r="D192" s="58" t="s">
        <v>265</v>
      </c>
      <c r="E192" s="37">
        <v>42050</v>
      </c>
      <c r="F192" s="12">
        <v>24214991</v>
      </c>
      <c r="G192" s="12">
        <v>24214991</v>
      </c>
      <c r="H192" s="12">
        <f t="shared" si="6"/>
        <v>0</v>
      </c>
      <c r="I192" s="7">
        <v>0</v>
      </c>
    </row>
    <row r="193" spans="1:9" s="3" customFormat="1" ht="14.25" customHeight="1">
      <c r="A193" s="11" t="s">
        <v>334</v>
      </c>
      <c r="B193" s="32" t="s">
        <v>25</v>
      </c>
      <c r="C193" s="65">
        <v>4.125</v>
      </c>
      <c r="D193" s="58" t="s">
        <v>335</v>
      </c>
      <c r="E193" s="37">
        <v>42139</v>
      </c>
      <c r="F193" s="12">
        <v>24471849</v>
      </c>
      <c r="G193" s="12">
        <v>24470249</v>
      </c>
      <c r="H193" s="12">
        <f t="shared" si="6"/>
        <v>1600</v>
      </c>
      <c r="I193" s="7">
        <v>0</v>
      </c>
    </row>
    <row r="194" spans="1:9" s="3" customFormat="1" ht="14.25" customHeight="1">
      <c r="A194" s="11" t="s">
        <v>72</v>
      </c>
      <c r="B194" s="32" t="s">
        <v>312</v>
      </c>
      <c r="C194" s="65">
        <v>4.25</v>
      </c>
      <c r="D194" s="58" t="s">
        <v>73</v>
      </c>
      <c r="E194" s="37">
        <v>42231</v>
      </c>
      <c r="F194" s="12">
        <v>22469683</v>
      </c>
      <c r="G194" s="12">
        <v>22469683</v>
      </c>
      <c r="H194" s="12">
        <f t="shared" si="6"/>
        <v>0</v>
      </c>
      <c r="I194" s="7">
        <v>0</v>
      </c>
    </row>
    <row r="195" spans="1:9" s="3" customFormat="1" ht="14.25" customHeight="1">
      <c r="A195" s="11" t="s">
        <v>322</v>
      </c>
      <c r="B195" s="32" t="s">
        <v>191</v>
      </c>
      <c r="C195" s="65">
        <v>4.5</v>
      </c>
      <c r="D195" s="58" t="s">
        <v>325</v>
      </c>
      <c r="E195" s="37">
        <v>42323</v>
      </c>
      <c r="F195" s="12">
        <v>23220914</v>
      </c>
      <c r="G195" s="12">
        <v>23220914</v>
      </c>
      <c r="H195" s="12">
        <f t="shared" si="6"/>
        <v>0</v>
      </c>
      <c r="I195" s="7">
        <v>0</v>
      </c>
    </row>
    <row r="196" spans="1:9" s="64" customFormat="1" ht="27.75" customHeight="1">
      <c r="A196" s="64" t="s">
        <v>79</v>
      </c>
      <c r="B196" s="66"/>
      <c r="C196" s="67"/>
      <c r="D196" s="68" t="s">
        <v>57</v>
      </c>
      <c r="E196" s="69"/>
      <c r="F196" s="70">
        <f>SUM(F96:F195)</f>
        <v>2326750114</v>
      </c>
      <c r="G196" s="70">
        <f>SUM(G96:G195)</f>
        <v>2296879479</v>
      </c>
      <c r="H196" s="70">
        <f>SUM(H96:H195)</f>
        <v>29870635</v>
      </c>
      <c r="I196" s="71">
        <f>SUM(I96:I195)</f>
        <v>668827</v>
      </c>
    </row>
    <row r="197" spans="1:10" s="3" customFormat="1" ht="16.5" customHeight="1" thickBot="1">
      <c r="A197" s="59" t="s">
        <v>209</v>
      </c>
      <c r="B197" s="60"/>
      <c r="C197" s="60"/>
      <c r="D197" s="60"/>
      <c r="E197" s="60"/>
      <c r="F197" s="61">
        <f>SUM(+F48+F196+F68)</f>
        <v>3133485102.837</v>
      </c>
      <c r="G197" s="61">
        <f>SUM(+G48+G196+G68)</f>
        <v>2952906078.377</v>
      </c>
      <c r="H197" s="62">
        <f>SUM(+H48+H196+H68)</f>
        <v>180579024.46</v>
      </c>
      <c r="I197" s="63">
        <f>SUM(+I48+I196+I68)</f>
        <v>49084387</v>
      </c>
      <c r="J197" s="39"/>
    </row>
    <row r="198" s="3" customFormat="1" ht="15.75" thickTop="1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</sheetData>
  <printOptions horizontalCentered="1"/>
  <pageMargins left="0.5" right="0.5" top="0.4" bottom="0.25" header="0" footer="0"/>
  <pageSetup fitToHeight="2" horizontalDpi="300" verticalDpi="300" orientation="portrait" scale="47" r:id="rId1"/>
  <rowBreaks count="1" manualBreakCount="1">
    <brk id="8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2006-01-06T12:20:10Z</cp:lastPrinted>
  <dcterms:created xsi:type="dcterms:W3CDTF">1998-12-22T15:47:59Z</dcterms:created>
  <dcterms:modified xsi:type="dcterms:W3CDTF">2006-01-06T12:20:58Z</dcterms:modified>
  <cp:category/>
  <cp:version/>
  <cp:contentType/>
  <cp:contentStatus/>
</cp:coreProperties>
</file>